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935" windowHeight="7620"/>
  </bookViews>
  <sheets>
    <sheet name="3Q 2015 GF DILG Aging of CA" sheetId="1" r:id="rId1"/>
  </sheets>
  <definedNames>
    <definedName name="_xlnm._FilterDatabase" localSheetId="0" hidden="1">'3Q 2015 GF DILG Aging of CA'!$A$10:$Q$62</definedName>
    <definedName name="_xlnm.Print_Area" localSheetId="0">'3Q 2015 GF DILG Aging of CA'!$H$1:$Q$72</definedName>
    <definedName name="_xlnm.Print_Titles" localSheetId="0">'3Q 2015 GF DILG Aging of CA'!$7:$9</definedName>
  </definedNames>
  <calcPr calcId="124519"/>
</workbook>
</file>

<file path=xl/calcChain.xml><?xml version="1.0" encoding="utf-8"?>
<calcChain xmlns="http://schemas.openxmlformats.org/spreadsheetml/2006/main">
  <c r="P64" i="1"/>
  <c r="O64"/>
  <c r="N64"/>
  <c r="M64"/>
  <c r="L64"/>
  <c r="E64"/>
  <c r="D64"/>
  <c r="S63"/>
  <c r="S62"/>
  <c r="I62"/>
  <c r="S61"/>
  <c r="Q61"/>
  <c r="I61"/>
  <c r="Q60"/>
  <c r="I60"/>
  <c r="S60" s="1"/>
  <c r="I59"/>
  <c r="Q59" s="1"/>
  <c r="S58"/>
  <c r="Q58"/>
  <c r="I58"/>
  <c r="S57"/>
  <c r="Q57"/>
  <c r="I57"/>
  <c r="Q56"/>
  <c r="I56"/>
  <c r="S56" s="1"/>
  <c r="I55"/>
  <c r="Q55" s="1"/>
  <c r="S54"/>
  <c r="Q54"/>
  <c r="I54"/>
  <c r="S53"/>
  <c r="Q53"/>
  <c r="I53"/>
  <c r="Q52"/>
  <c r="I52"/>
  <c r="S52" s="1"/>
  <c r="I51"/>
  <c r="Q51" s="1"/>
  <c r="S50"/>
  <c r="Q50"/>
  <c r="I50"/>
  <c r="S49"/>
  <c r="Q49"/>
  <c r="I49"/>
  <c r="Q48"/>
  <c r="I48"/>
  <c r="S48" s="1"/>
  <c r="I47"/>
  <c r="Q47" s="1"/>
  <c r="S46"/>
  <c r="Q46"/>
  <c r="I46"/>
  <c r="S45"/>
  <c r="Q45"/>
  <c r="I45"/>
  <c r="Q44"/>
  <c r="I44"/>
  <c r="S44" s="1"/>
  <c r="I43"/>
  <c r="Q43" s="1"/>
  <c r="S42"/>
  <c r="I42"/>
  <c r="I41"/>
  <c r="S41" s="1"/>
  <c r="S40"/>
  <c r="Q40"/>
  <c r="I40"/>
  <c r="I39"/>
  <c r="I38"/>
  <c r="S38" s="1"/>
  <c r="S37"/>
  <c r="Q37"/>
  <c r="I37"/>
  <c r="S36"/>
  <c r="Q36"/>
  <c r="I36"/>
  <c r="Q35"/>
  <c r="I35"/>
  <c r="S35" s="1"/>
  <c r="S34"/>
  <c r="I34"/>
  <c r="S33"/>
  <c r="I33"/>
  <c r="S32"/>
  <c r="I32"/>
  <c r="S31"/>
  <c r="I31"/>
  <c r="I30"/>
  <c r="Q30" s="1"/>
  <c r="S29"/>
  <c r="Q29"/>
  <c r="I29"/>
  <c r="S28"/>
  <c r="I28"/>
  <c r="S27"/>
  <c r="I27"/>
  <c r="S26"/>
  <c r="I26"/>
  <c r="S25"/>
  <c r="I25"/>
  <c r="I24"/>
  <c r="S24" s="1"/>
  <c r="S23"/>
  <c r="I23"/>
  <c r="S22"/>
  <c r="I22"/>
  <c r="S21"/>
  <c r="I21"/>
  <c r="S20"/>
  <c r="Q20"/>
  <c r="I20"/>
  <c r="Q19"/>
  <c r="I19"/>
  <c r="S19" s="1"/>
  <c r="I18"/>
  <c r="Q18" s="1"/>
  <c r="S17"/>
  <c r="Q17"/>
  <c r="I17"/>
  <c r="S16"/>
  <c r="Q16"/>
  <c r="I16"/>
  <c r="I15"/>
  <c r="S15" s="1"/>
  <c r="S14"/>
  <c r="I14"/>
  <c r="I13"/>
  <c r="S13" s="1"/>
  <c r="S12"/>
  <c r="I12"/>
  <c r="I11"/>
  <c r="S11" s="1"/>
  <c r="E66" l="1"/>
  <c r="Q64"/>
  <c r="Q39"/>
  <c r="S39" s="1"/>
  <c r="S18"/>
  <c r="S30"/>
  <c r="S43"/>
  <c r="S47"/>
  <c r="S51"/>
  <c r="S55"/>
  <c r="S59"/>
  <c r="I64"/>
  <c r="S64" s="1"/>
</calcChain>
</file>

<file path=xl/sharedStrings.xml><?xml version="1.0" encoding="utf-8"?>
<sst xmlns="http://schemas.openxmlformats.org/spreadsheetml/2006/main" count="339" uniqueCount="170">
  <si>
    <t>UNLIQUIDATED CASH ADVANCES</t>
  </si>
  <si>
    <t>As of September 30, 2015</t>
  </si>
  <si>
    <t>CITY OF MALABON</t>
  </si>
  <si>
    <t>GENERAL FUND</t>
  </si>
  <si>
    <t>JEV  No.</t>
  </si>
  <si>
    <t>Bank</t>
  </si>
  <si>
    <t>Check No.</t>
  </si>
  <si>
    <t>AMOUNT GRANTED</t>
  </si>
  <si>
    <t>AMOUNT LIQUIDATED</t>
  </si>
  <si>
    <t>GF</t>
  </si>
  <si>
    <t>SURNAME</t>
  </si>
  <si>
    <t>N A M E                                         (In alphabetical order)</t>
  </si>
  <si>
    <t>AMOUNT BALANCE *</t>
  </si>
  <si>
    <t>D A T E GRANTED</t>
  </si>
  <si>
    <t>PURPOSE</t>
  </si>
  <si>
    <t>Amount Due</t>
  </si>
  <si>
    <t>C u r r e n t</t>
  </si>
  <si>
    <t>P a s t    D u e</t>
  </si>
  <si>
    <t>Less than 30 days</t>
  </si>
  <si>
    <t>31 - 90 days</t>
  </si>
  <si>
    <t>91 - 365 days</t>
  </si>
  <si>
    <t>Over 1 year</t>
  </si>
  <si>
    <t>Over  2  Years</t>
  </si>
  <si>
    <t>3 years and above</t>
  </si>
  <si>
    <t>100-15-05-000</t>
  </si>
  <si>
    <t>LBP</t>
  </si>
  <si>
    <t>ANCHETA</t>
  </si>
  <si>
    <t>GLORIA ANCHETA</t>
  </si>
  <si>
    <t>Training expenses in regards to "Araw ng Kabataang Malabonian" Malabon Youth Camp</t>
  </si>
  <si>
    <t>100-15-02-0641</t>
  </si>
  <si>
    <t>PETTY CASH</t>
  </si>
  <si>
    <t>BAUTISTA</t>
  </si>
  <si>
    <t>LUZ G. BAUTISTA</t>
  </si>
  <si>
    <t>Petty cash fund for representation,. Travelling, other supplies , repair &amp; maint.-motor vehicle exp. Of MDRMMO</t>
  </si>
  <si>
    <t>100-15-03-0704</t>
  </si>
  <si>
    <t>CALIPAY</t>
  </si>
  <si>
    <t>CRESENCIO CALIPAY</t>
  </si>
  <si>
    <t>Petty Cash Fund for the FY 2015 as representation expenses of Malabon Public Information Office (MPIO)</t>
  </si>
  <si>
    <t>100-15-01-0138</t>
  </si>
  <si>
    <t>225852</t>
  </si>
  <si>
    <t>CASTILLO</t>
  </si>
  <si>
    <t>RODERICK DR. CASTILLO</t>
  </si>
  <si>
    <t>Petty cash fund for representation &amp; travelling exp. of Admin. Office &amp; CPDD Housing Division.</t>
  </si>
  <si>
    <t>100-15-05-1609</t>
  </si>
  <si>
    <t>CRUZ</t>
  </si>
  <si>
    <t>MA. CELINE CRUZ</t>
  </si>
  <si>
    <t>Other supplies and travelling expenses- CMPI</t>
  </si>
  <si>
    <t>100-02-05-0951</t>
  </si>
  <si>
    <t>PNB</t>
  </si>
  <si>
    <t>CASH ADVANCE</t>
  </si>
  <si>
    <t>CUEVAS</t>
  </si>
  <si>
    <t>MELVIN CUEVAS</t>
  </si>
  <si>
    <t>Special Activities</t>
  </si>
  <si>
    <t>100-02-09-0504</t>
  </si>
  <si>
    <t>Oplan Kaluluwa 9/16-11/2/02</t>
  </si>
  <si>
    <t>100-03-04-0347</t>
  </si>
  <si>
    <t>1st Island Congress of Metro Manila</t>
  </si>
  <si>
    <t>100-03-10-1148</t>
  </si>
  <si>
    <t>2nd Joint View National Meeting</t>
  </si>
  <si>
    <t>100-03-11-1327</t>
  </si>
  <si>
    <t>3rd National Conference NEB 12/18-22/03</t>
  </si>
  <si>
    <t>DELA CRUZ R.</t>
  </si>
  <si>
    <t>RHODORA DELA CRUZ</t>
  </si>
  <si>
    <t>Petty Cash Fund of Pagamutang Bayan ng Malabon (PBM)</t>
  </si>
  <si>
    <t>100-15-09-0000</t>
  </si>
  <si>
    <t>PAYROLL FUND</t>
  </si>
  <si>
    <t>DOMINGO</t>
  </si>
  <si>
    <t>TOMAS A. DOMINGO</t>
  </si>
  <si>
    <t>Cash Advance for payroll BHW Incentives April and May 2015</t>
  </si>
  <si>
    <t>Cash Advance for payroll BFP Subsistence Allowance- Third Quarter 2015</t>
  </si>
  <si>
    <t>Cash Advance for financial assistance to legal heirs/ TSTF Allowance 2nd Quarter 2015, Kalingang Malabonian</t>
  </si>
  <si>
    <t>100-15-07-0000</t>
  </si>
  <si>
    <t>FLORES</t>
  </si>
  <si>
    <t>DAVE V. FLORES</t>
  </si>
  <si>
    <t>Petty Cash Fund for Pagamutang Bayan ng Malabon (PBM) Dietary Services</t>
  </si>
  <si>
    <t>100-15-06-1924</t>
  </si>
  <si>
    <t>GUEVARRA</t>
  </si>
  <si>
    <t>MA. LUZ CECILIA S. GUEVARRA</t>
  </si>
  <si>
    <t>Petty cash fund- representation, traveling  &amp; other supplies expenses</t>
  </si>
  <si>
    <t>100-15-07-</t>
  </si>
  <si>
    <t>IMSON</t>
  </si>
  <si>
    <t>DIANA JOHN IMSON</t>
  </si>
  <si>
    <t xml:space="preserve">Petty cash fund- representation  &amp; other supplies exp. of Mayor's Office. </t>
  </si>
  <si>
    <t>100-15-06-1687</t>
  </si>
  <si>
    <t>MEDIANA</t>
  </si>
  <si>
    <t>MARITES MEDIANA</t>
  </si>
  <si>
    <t>Petty cash fund for repair &amp; maint. of office bldgs., other structures, office equipment</t>
  </si>
  <si>
    <t>100-11-04-0505</t>
  </si>
  <si>
    <t>MIGUEL</t>
  </si>
  <si>
    <t>ELENA  MIGUEL</t>
  </si>
  <si>
    <t>Intelligence Fund</t>
  </si>
  <si>
    <t>100-11-10-1506</t>
  </si>
  <si>
    <t>100-12-05-0546</t>
  </si>
  <si>
    <t>100-12-09-1179</t>
  </si>
  <si>
    <t>100-13-07-1274</t>
  </si>
  <si>
    <t>MORENO</t>
  </si>
  <si>
    <t>EVELYN MORENO</t>
  </si>
  <si>
    <t>3 days Training &amp; Budgeting - GAD Council</t>
  </si>
  <si>
    <t>100-14-02-0399</t>
  </si>
  <si>
    <t xml:space="preserve">Petty cash fund for repair &amp; maint. of vehicles, representation, travelling &amp; other suplies under CSWDD. </t>
  </si>
  <si>
    <t>100-03-12-1371</t>
  </si>
  <si>
    <t>NOLASCO</t>
  </si>
  <si>
    <t>ELVIRA B. NOLASCO</t>
  </si>
  <si>
    <t>Boys &amp; Girls Week</t>
  </si>
  <si>
    <t>100-04-03-0256</t>
  </si>
  <si>
    <t>Various Special Activities</t>
  </si>
  <si>
    <t>100-04-03-0273</t>
  </si>
  <si>
    <t>Various Expenses Budget Forum</t>
  </si>
  <si>
    <t>100-15-02-0451</t>
  </si>
  <si>
    <t>229179</t>
  </si>
  <si>
    <t>POE</t>
  </si>
  <si>
    <t>EDGAR ALLAN POE</t>
  </si>
  <si>
    <t xml:space="preserve">Petty Cash Fund for repair &amp; maint. of pumping stations, Flood gates &amp; other flood control activities of Eng'g. Dept. </t>
  </si>
  <si>
    <t>100-90-02-0067</t>
  </si>
  <si>
    <t>REYES</t>
  </si>
  <si>
    <t>ENGR. ANGEL REYES</t>
  </si>
  <si>
    <t>Restoration of Merville Dampalit</t>
  </si>
  <si>
    <t>100-90-03-0107</t>
  </si>
  <si>
    <t>Shanties for Fire Victims</t>
  </si>
  <si>
    <t>100-13-12-2550</t>
  </si>
  <si>
    <t>SINGH JR</t>
  </si>
  <si>
    <t>JESUS SINGH JR</t>
  </si>
  <si>
    <t>Intelligence Fund-Mayor's Office</t>
  </si>
  <si>
    <t>100-14-12-3403</t>
  </si>
  <si>
    <t xml:space="preserve">100-02-05-     </t>
  </si>
  <si>
    <t>TAMAYO</t>
  </si>
  <si>
    <t>RUEL S. TAMAYO</t>
  </si>
  <si>
    <t>100-02-12-1471</t>
  </si>
  <si>
    <t>Christmas Presentation 2002</t>
  </si>
  <si>
    <t>100-03-07-0760</t>
  </si>
  <si>
    <t>Abot Kamay Ang Paglilingkod</t>
  </si>
  <si>
    <t>100-03-07-0771</t>
  </si>
  <si>
    <t>Various Anti-Drug Campaign</t>
  </si>
  <si>
    <t>100-03-08-0965</t>
  </si>
  <si>
    <t>Groundbreaking Ceremony</t>
  </si>
  <si>
    <t>100-03-09-1019</t>
  </si>
  <si>
    <t>Various trainings &amp; seminar</t>
  </si>
  <si>
    <t>100-03-09-1020</t>
  </si>
  <si>
    <t>Disaster Program</t>
  </si>
  <si>
    <t>100-03-09-1110</t>
  </si>
  <si>
    <t>Anti-Drug Campaign</t>
  </si>
  <si>
    <t>100-03-09-1111</t>
  </si>
  <si>
    <t>Livelihood Prog &amp; Other Activities</t>
  </si>
  <si>
    <t>100-03-10-1122</t>
  </si>
  <si>
    <t>Grants &amp; Donations</t>
  </si>
  <si>
    <t>100-03-10-1163</t>
  </si>
  <si>
    <t>Various Expenses</t>
  </si>
  <si>
    <t>100-03-12-1478</t>
  </si>
  <si>
    <t>100-04-06-0670</t>
  </si>
  <si>
    <t>Implementation of Livelihood Program</t>
  </si>
  <si>
    <t>100-04-06-0671</t>
  </si>
  <si>
    <t>Various Seminar &amp; Special Activities</t>
  </si>
  <si>
    <t>100-04-06-0672</t>
  </si>
  <si>
    <t>Various Civic Organization</t>
  </si>
  <si>
    <t>100-04-06-0673</t>
  </si>
  <si>
    <t>100-04-06-0675</t>
  </si>
  <si>
    <t>100-04-06-0676</t>
  </si>
  <si>
    <t>100-04-06-0677</t>
  </si>
  <si>
    <t>Anti-Rabies Program</t>
  </si>
  <si>
    <t>100-15-01-0139</t>
  </si>
  <si>
    <t>TANCHONGCO</t>
  </si>
  <si>
    <t>MICHAEL TANCHONGCO</t>
  </si>
  <si>
    <t xml:space="preserve">Petty cash fund for financial assistance &amp; donations of Mayor's Office.  </t>
  </si>
  <si>
    <t>GRAND  TOTAL</t>
  </si>
  <si>
    <t>* Subject to adjustment</t>
  </si>
  <si>
    <t>We hereby certify that we have reviewed the contents and hereby attest to the veracity and correctness
of the data or information contained in this document.</t>
  </si>
  <si>
    <t>MARIA LOURDES R. MANLULU</t>
  </si>
  <si>
    <t>HON.  ANTOLIN A. ORETA III</t>
  </si>
  <si>
    <t>City Accountant</t>
  </si>
  <si>
    <t>City Mayor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</si>
</sst>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mm/dd/yyyy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5"/>
      <name val="Times New Roman"/>
      <family val="1"/>
    </font>
    <font>
      <b/>
      <sz val="12"/>
      <color theme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3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3" fillId="0" borderId="0" xfId="2" applyFont="1" applyFill="1" applyAlignment="1">
      <alignment horizontal="center" vertical="top"/>
    </xf>
    <xf numFmtId="0" fontId="3" fillId="0" borderId="0" xfId="2" applyFont="1" applyFill="1" applyAlignment="1">
      <alignment vertical="top"/>
    </xf>
    <xf numFmtId="0" fontId="4" fillId="0" borderId="0" xfId="2" applyFont="1" applyFill="1" applyBorder="1" applyAlignment="1">
      <alignment horizontal="center" vertical="top"/>
    </xf>
    <xf numFmtId="0" fontId="5" fillId="0" borderId="0" xfId="2" applyFont="1" applyFill="1" applyAlignment="1">
      <alignment vertical="top"/>
    </xf>
    <xf numFmtId="43" fontId="5" fillId="0" borderId="0" xfId="3" applyFont="1" applyFill="1" applyAlignment="1">
      <alignment horizontal="right" vertical="top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 wrapText="1"/>
    </xf>
    <xf numFmtId="43" fontId="5" fillId="0" borderId="0" xfId="3" applyFont="1" applyFill="1" applyBorder="1" applyAlignment="1">
      <alignment horizontal="right" vertical="top"/>
    </xf>
    <xf numFmtId="43" fontId="5" fillId="0" borderId="0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2" applyFont="1" applyFill="1" applyAlignment="1">
      <alignment horizontal="center" vertical="top"/>
    </xf>
    <xf numFmtId="0" fontId="6" fillId="0" borderId="0" xfId="2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vertical="top" wrapText="1"/>
    </xf>
    <xf numFmtId="0" fontId="7" fillId="0" borderId="6" xfId="2" applyFont="1" applyFill="1" applyBorder="1" applyAlignment="1">
      <alignment horizontal="center" vertical="top" wrapText="1"/>
    </xf>
    <xf numFmtId="0" fontId="7" fillId="0" borderId="7" xfId="2" applyFont="1" applyFill="1" applyBorder="1" applyAlignment="1">
      <alignment horizontal="center" vertical="top" wrapText="1"/>
    </xf>
    <xf numFmtId="0" fontId="7" fillId="0" borderId="7" xfId="2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43" fontId="7" fillId="0" borderId="3" xfId="1" applyFont="1" applyFill="1" applyBorder="1" applyAlignment="1">
      <alignment horizontal="center" vertical="top" wrapText="1"/>
    </xf>
    <xf numFmtId="0" fontId="7" fillId="0" borderId="6" xfId="2" applyFont="1" applyFill="1" applyBorder="1" applyAlignment="1">
      <alignment horizontal="center" vertical="top" wrapText="1"/>
    </xf>
    <xf numFmtId="0" fontId="7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17" fontId="5" fillId="0" borderId="3" xfId="2" applyNumberFormat="1" applyFont="1" applyFill="1" applyBorder="1" applyAlignment="1">
      <alignment horizontal="center" vertical="top"/>
    </xf>
    <xf numFmtId="0" fontId="5" fillId="0" borderId="9" xfId="2" applyFont="1" applyFill="1" applyBorder="1" applyAlignment="1">
      <alignment horizontal="center" vertical="top"/>
    </xf>
    <xf numFmtId="0" fontId="5" fillId="0" borderId="10" xfId="2" applyNumberFormat="1" applyFont="1" applyFill="1" applyBorder="1" applyAlignment="1">
      <alignment horizontal="center" vertical="top"/>
    </xf>
    <xf numFmtId="43" fontId="5" fillId="0" borderId="9" xfId="3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vertical="top"/>
    </xf>
    <xf numFmtId="0" fontId="5" fillId="0" borderId="9" xfId="2" applyFont="1" applyFill="1" applyBorder="1" applyAlignment="1">
      <alignment horizontal="left" vertical="top"/>
    </xf>
    <xf numFmtId="0" fontId="5" fillId="0" borderId="3" xfId="2" applyFont="1" applyFill="1" applyBorder="1" applyAlignment="1">
      <alignment horizontal="left" vertical="top" wrapText="1"/>
    </xf>
    <xf numFmtId="43" fontId="5" fillId="0" borderId="3" xfId="3" applyFont="1" applyFill="1" applyBorder="1" applyAlignment="1">
      <alignment horizontal="right" vertical="top"/>
    </xf>
    <xf numFmtId="164" fontId="5" fillId="0" borderId="3" xfId="2" applyNumberFormat="1" applyFont="1" applyFill="1" applyBorder="1" applyAlignment="1">
      <alignment horizontal="center" vertical="top"/>
    </xf>
    <xf numFmtId="43" fontId="5" fillId="0" borderId="3" xfId="1" applyFont="1" applyFill="1" applyBorder="1" applyAlignment="1">
      <alignment vertical="top" wrapText="1"/>
    </xf>
    <xf numFmtId="0" fontId="5" fillId="0" borderId="9" xfId="2" applyFont="1" applyFill="1" applyBorder="1" applyAlignment="1">
      <alignment horizontal="left" vertical="top" wrapText="1"/>
    </xf>
    <xf numFmtId="17" fontId="5" fillId="0" borderId="11" xfId="2" applyNumberFormat="1" applyFont="1" applyFill="1" applyBorder="1" applyAlignment="1">
      <alignment horizontal="center" vertical="top"/>
    </xf>
    <xf numFmtId="0" fontId="5" fillId="0" borderId="12" xfId="2" applyFont="1" applyFill="1" applyBorder="1" applyAlignment="1">
      <alignment horizontal="center" vertical="top"/>
    </xf>
    <xf numFmtId="0" fontId="5" fillId="0" borderId="11" xfId="2" applyNumberFormat="1" applyFont="1" applyFill="1" applyBorder="1" applyAlignment="1">
      <alignment horizontal="center" vertical="top"/>
    </xf>
    <xf numFmtId="43" fontId="5" fillId="0" borderId="2" xfId="3" applyFont="1" applyFill="1" applyBorder="1" applyAlignment="1">
      <alignment horizontal="right" vertical="top"/>
    </xf>
    <xf numFmtId="4" fontId="7" fillId="0" borderId="0" xfId="2" applyNumberFormat="1" applyFont="1" applyFill="1" applyAlignment="1">
      <alignment vertical="top"/>
    </xf>
    <xf numFmtId="43" fontId="5" fillId="0" borderId="0" xfId="2" applyNumberFormat="1" applyFont="1" applyFill="1" applyAlignment="1">
      <alignment vertical="top"/>
    </xf>
    <xf numFmtId="0" fontId="7" fillId="0" borderId="0" xfId="2" applyFont="1" applyFill="1" applyAlignment="1">
      <alignment vertical="top"/>
    </xf>
    <xf numFmtId="0" fontId="5" fillId="0" borderId="3" xfId="2" applyFont="1" applyFill="1" applyBorder="1" applyAlignment="1">
      <alignment horizontal="center" vertical="top"/>
    </xf>
    <xf numFmtId="43" fontId="5" fillId="0" borderId="3" xfId="3" applyFont="1" applyFill="1" applyBorder="1" applyAlignment="1">
      <alignment vertical="top"/>
    </xf>
    <xf numFmtId="43" fontId="5" fillId="0" borderId="9" xfId="3" applyFont="1" applyFill="1" applyBorder="1" applyAlignment="1">
      <alignment vertical="top"/>
    </xf>
    <xf numFmtId="0" fontId="5" fillId="0" borderId="3" xfId="2" applyFont="1" applyFill="1" applyBorder="1" applyAlignment="1">
      <alignment vertical="top" wrapText="1"/>
    </xf>
    <xf numFmtId="43" fontId="5" fillId="0" borderId="3" xfId="1" applyFont="1" applyFill="1" applyBorder="1" applyAlignment="1">
      <alignment horizontal="right" vertical="top" wrapText="1"/>
    </xf>
    <xf numFmtId="43" fontId="8" fillId="0" borderId="3" xfId="1" applyFont="1" applyFill="1" applyBorder="1" applyAlignment="1">
      <alignment vertical="top" wrapText="1"/>
    </xf>
    <xf numFmtId="17" fontId="8" fillId="0" borderId="11" xfId="2" applyNumberFormat="1" applyFont="1" applyFill="1" applyBorder="1" applyAlignment="1">
      <alignment horizontal="center" vertical="top"/>
    </xf>
    <xf numFmtId="43" fontId="8" fillId="0" borderId="2" xfId="3" applyFont="1" applyFill="1" applyBorder="1" applyAlignment="1">
      <alignment horizontal="right" vertical="top"/>
    </xf>
    <xf numFmtId="4" fontId="5" fillId="0" borderId="0" xfId="2" applyNumberFormat="1" applyFont="1" applyFill="1" applyAlignment="1">
      <alignment vertical="top"/>
    </xf>
    <xf numFmtId="43" fontId="5" fillId="0" borderId="1" xfId="3" applyFont="1" applyFill="1" applyBorder="1" applyAlignment="1">
      <alignment horizontal="right" vertical="top"/>
    </xf>
    <xf numFmtId="0" fontId="5" fillId="0" borderId="4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vertical="top" wrapText="1"/>
    </xf>
    <xf numFmtId="0" fontId="5" fillId="0" borderId="11" xfId="2" applyFont="1" applyFill="1" applyBorder="1" applyAlignment="1">
      <alignment horizontal="center" vertical="top"/>
    </xf>
    <xf numFmtId="43" fontId="5" fillId="0" borderId="1" xfId="3" applyFont="1" applyFill="1" applyBorder="1" applyAlignment="1">
      <alignment vertical="top"/>
    </xf>
    <xf numFmtId="43" fontId="5" fillId="0" borderId="2" xfId="3" applyFont="1" applyFill="1" applyBorder="1" applyAlignment="1">
      <alignment vertical="top"/>
    </xf>
    <xf numFmtId="4" fontId="9" fillId="0" borderId="0" xfId="2" applyNumberFormat="1" applyFont="1" applyFill="1" applyAlignment="1">
      <alignment vertical="top"/>
    </xf>
    <xf numFmtId="43" fontId="8" fillId="0" borderId="0" xfId="2" applyNumberFormat="1" applyFont="1" applyFill="1" applyAlignment="1">
      <alignment vertical="top"/>
    </xf>
    <xf numFmtId="0" fontId="9" fillId="0" borderId="0" xfId="2" applyFont="1" applyFill="1" applyAlignment="1">
      <alignment vertical="top"/>
    </xf>
    <xf numFmtId="0" fontId="5" fillId="0" borderId="13" xfId="2" applyFont="1" applyFill="1" applyBorder="1" applyAlignment="1">
      <alignment horizontal="left" vertical="top" wrapText="1"/>
    </xf>
    <xf numFmtId="0" fontId="5" fillId="0" borderId="14" xfId="2" applyFont="1" applyFill="1" applyBorder="1" applyAlignment="1">
      <alignment horizontal="left" vertical="top" wrapText="1"/>
    </xf>
    <xf numFmtId="17" fontId="5" fillId="0" borderId="12" xfId="2" applyNumberFormat="1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center" vertical="top"/>
    </xf>
    <xf numFmtId="43" fontId="5" fillId="0" borderId="1" xfId="1" applyFont="1" applyFill="1" applyBorder="1" applyAlignment="1">
      <alignment vertical="top" wrapText="1"/>
    </xf>
    <xf numFmtId="0" fontId="7" fillId="0" borderId="15" xfId="2" applyFont="1" applyFill="1" applyBorder="1" applyAlignment="1">
      <alignment horizontal="center" vertical="top"/>
    </xf>
    <xf numFmtId="0" fontId="7" fillId="0" borderId="16" xfId="2" applyFont="1" applyFill="1" applyBorder="1" applyAlignment="1">
      <alignment horizontal="center" vertical="top"/>
    </xf>
    <xf numFmtId="0" fontId="7" fillId="0" borderId="17" xfId="2" applyNumberFormat="1" applyFont="1" applyFill="1" applyBorder="1" applyAlignment="1">
      <alignment horizontal="center" vertical="top"/>
    </xf>
    <xf numFmtId="43" fontId="7" fillId="0" borderId="15" xfId="3" applyFont="1" applyFill="1" applyBorder="1" applyAlignment="1">
      <alignment horizontal="right" vertical="top"/>
    </xf>
    <xf numFmtId="43" fontId="7" fillId="0" borderId="16" xfId="3" applyFont="1" applyFill="1" applyBorder="1" applyAlignment="1">
      <alignment horizontal="right" vertical="top"/>
    </xf>
    <xf numFmtId="43" fontId="7" fillId="0" borderId="16" xfId="3" applyFont="1" applyFill="1" applyBorder="1" applyAlignment="1">
      <alignment vertical="top"/>
    </xf>
    <xf numFmtId="164" fontId="7" fillId="0" borderId="15" xfId="2" applyNumberFormat="1" applyFont="1" applyFill="1" applyBorder="1" applyAlignment="1">
      <alignment horizontal="center" vertical="top"/>
    </xf>
    <xf numFmtId="0" fontId="7" fillId="0" borderId="15" xfId="2" applyFont="1" applyFill="1" applyBorder="1" applyAlignment="1">
      <alignment horizontal="center" vertical="top" wrapText="1"/>
    </xf>
    <xf numFmtId="43" fontId="5" fillId="0" borderId="0" xfId="3" applyFont="1" applyFill="1" applyAlignment="1">
      <alignment vertical="top"/>
    </xf>
    <xf numFmtId="0" fontId="10" fillId="0" borderId="0" xfId="2" applyFont="1" applyFill="1" applyBorder="1" applyAlignment="1">
      <alignment vertical="top"/>
    </xf>
    <xf numFmtId="43" fontId="5" fillId="0" borderId="0" xfId="3" applyFont="1" applyFill="1" applyBorder="1" applyAlignment="1">
      <alignment vertical="top"/>
    </xf>
    <xf numFmtId="164" fontId="5" fillId="0" borderId="0" xfId="2" applyNumberFormat="1" applyFont="1" applyFill="1" applyBorder="1" applyAlignment="1">
      <alignment horizontal="center" vertical="top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/>
    </xf>
    <xf numFmtId="43" fontId="11" fillId="0" borderId="0" xfId="1" applyFont="1" applyFill="1" applyBorder="1" applyAlignment="1">
      <alignment horizontal="left" vertical="top" wrapText="1"/>
    </xf>
    <xf numFmtId="43" fontId="5" fillId="0" borderId="0" xfId="1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vertical="top" wrapText="1"/>
    </xf>
    <xf numFmtId="43" fontId="5" fillId="0" borderId="0" xfId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3" fontId="5" fillId="0" borderId="0" xfId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 wrapText="1"/>
    </xf>
    <xf numFmtId="43" fontId="7" fillId="0" borderId="0" xfId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164" fontId="5" fillId="0" borderId="0" xfId="2" applyNumberFormat="1" applyFont="1" applyFill="1" applyAlignment="1">
      <alignment horizontal="center" vertical="top"/>
    </xf>
    <xf numFmtId="0" fontId="5" fillId="0" borderId="0" xfId="2" applyFont="1" applyFill="1" applyAlignment="1">
      <alignment vertical="top" wrapText="1"/>
    </xf>
  </cellXfs>
  <cellStyles count="39">
    <cellStyle name="4" xfId="4"/>
    <cellStyle name="Comma" xfId="1" builtinId="3"/>
    <cellStyle name="Comma 2" xfId="3"/>
    <cellStyle name="Comma 2 2" xfId="5"/>
    <cellStyle name="Comma 2 2 2" xfId="6"/>
    <cellStyle name="Comma 2 3" xfId="7"/>
    <cellStyle name="Comma 3" xfId="8"/>
    <cellStyle name="Comma 4" xfId="9"/>
    <cellStyle name="Comma 4 2" xfId="10"/>
    <cellStyle name="Comma 5" xfId="11"/>
    <cellStyle name="Comma 6" xfId="12"/>
    <cellStyle name="Comma 6 2" xfId="13"/>
    <cellStyle name="Comma 7" xfId="14"/>
    <cellStyle name="Comma 8" xfId="15"/>
    <cellStyle name="Comma 9" xfId="16"/>
    <cellStyle name="Currency 2" xfId="17"/>
    <cellStyle name="Normal" xfId="0" builtinId="0"/>
    <cellStyle name="Normal 10" xfId="18"/>
    <cellStyle name="Normal 10 2" xfId="19"/>
    <cellStyle name="Normal 11" xfId="20"/>
    <cellStyle name="Normal 12" xfId="21"/>
    <cellStyle name="Normal 2" xfId="2"/>
    <cellStyle name="Normal 2 2" xfId="22"/>
    <cellStyle name="Normal 2 2 2" xfId="23"/>
    <cellStyle name="Normal 3" xfId="24"/>
    <cellStyle name="Normal 3 2" xfId="25"/>
    <cellStyle name="Normal 3 2 2" xfId="26"/>
    <cellStyle name="Normal 3 2 3" xfId="27"/>
    <cellStyle name="Normal 3 3" xfId="28"/>
    <cellStyle name="Normal 3 3 2" xfId="29"/>
    <cellStyle name="Normal 3 3 3" xfId="30"/>
    <cellStyle name="Normal 4" xfId="31"/>
    <cellStyle name="Normal 5" xfId="32"/>
    <cellStyle name="Normal 5 2" xfId="33"/>
    <cellStyle name="Normal 6" xfId="34"/>
    <cellStyle name="Normal 7" xfId="35"/>
    <cellStyle name="Normal 8" xfId="36"/>
    <cellStyle name="Normal 9" xfId="37"/>
    <cellStyle name="Normal 9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1005417</xdr:colOff>
      <xdr:row>68</xdr:row>
      <xdr:rowOff>41754</xdr:rowOff>
    </xdr:from>
    <xdr:to>
      <xdr:col>9</xdr:col>
      <xdr:colOff>891117</xdr:colOff>
      <xdr:row>72</xdr:row>
      <xdr:rowOff>4572</xdr:rowOff>
    </xdr:to>
    <xdr:pic>
      <xdr:nvPicPr>
        <xdr:cNvPr id="2" name="Picture 1" descr="3Q 2015 GF AGING CASH ADVANCE ACCOUNTANT SI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417" y="20711004"/>
          <a:ext cx="2971800" cy="762918"/>
        </a:xfrm>
        <a:prstGeom prst="rect">
          <a:avLst/>
        </a:prstGeom>
      </xdr:spPr>
    </xdr:pic>
    <xdr:clientData/>
  </xdr:twoCellAnchor>
  <xdr:twoCellAnchor editAs="oneCell">
    <xdr:from>
      <xdr:col>10</xdr:col>
      <xdr:colOff>1581150</xdr:colOff>
      <xdr:row>67</xdr:row>
      <xdr:rowOff>120651</xdr:rowOff>
    </xdr:from>
    <xdr:to>
      <xdr:col>12</xdr:col>
      <xdr:colOff>819150</xdr:colOff>
      <xdr:row>71</xdr:row>
      <xdr:rowOff>188384</xdr:rowOff>
    </xdr:to>
    <xdr:pic>
      <xdr:nvPicPr>
        <xdr:cNvPr id="3" name="Picture 2" descr="3Q 2015 GF AGING CASH ADVANCE MAYOR SIG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8325" y="20589876"/>
          <a:ext cx="2895600" cy="867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view="pageBreakPreview" zoomScale="90" zoomScaleSheetLayoutView="90" workbookViewId="0">
      <pane xSplit="8" ySplit="9" topLeftCell="I10" activePane="bottomRight" state="frozen"/>
      <selection activeCell="B1" sqref="B1"/>
      <selection pane="topRight" activeCell="H1" sqref="H1"/>
      <selection pane="bottomLeft" activeCell="B14" sqref="B14"/>
      <selection pane="bottomRight" activeCell="J7" sqref="J7:K11"/>
    </sheetView>
  </sheetViews>
  <sheetFormatPr defaultRowHeight="15.75" outlineLevelRow="1" outlineLevelCol="1"/>
  <cols>
    <col min="1" max="1" width="17.5703125" style="11" hidden="1" customWidth="1" outlineLevel="1"/>
    <col min="2" max="2" width="8.28515625" style="11" hidden="1" customWidth="1" outlineLevel="1"/>
    <col min="3" max="3" width="11" style="11" hidden="1" customWidth="1" outlineLevel="1"/>
    <col min="4" max="4" width="24.42578125" style="82" hidden="1" customWidth="1" outlineLevel="1"/>
    <col min="5" max="7" width="18.28515625" style="82" hidden="1" customWidth="1" outlineLevel="1"/>
    <col min="8" max="8" width="22.140625" style="4" customWidth="1" collapsed="1"/>
    <col min="9" max="9" width="24.140625" style="82" customWidth="1"/>
    <col min="10" max="10" width="14.7109375" style="100" customWidth="1"/>
    <col min="11" max="11" width="34.7109375" style="101" customWidth="1"/>
    <col min="12" max="12" width="20.140625" style="101" customWidth="1"/>
    <col min="13" max="13" width="19.28515625" style="101" customWidth="1"/>
    <col min="14" max="14" width="22.140625" style="101" customWidth="1"/>
    <col min="15" max="15" width="23" style="101" customWidth="1"/>
    <col min="16" max="16" width="17" style="101" customWidth="1"/>
    <col min="17" max="17" width="24.42578125" style="101" customWidth="1"/>
    <col min="18" max="18" width="3.85546875" style="4" customWidth="1"/>
    <col min="19" max="19" width="16" style="5" customWidth="1" outlineLevel="1"/>
    <col min="20" max="20" width="69.42578125" style="4" customWidth="1"/>
    <col min="21" max="16384" width="9.140625" style="4"/>
  </cols>
  <sheetData>
    <row r="1" spans="1:20" ht="22.5" outlineLevel="1">
      <c r="A1" s="1"/>
      <c r="B1" s="1"/>
      <c r="C1" s="1"/>
      <c r="D1" s="1"/>
      <c r="E1" s="1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</row>
    <row r="2" spans="1:20" ht="22.5" outlineLevel="1">
      <c r="A2" s="1"/>
      <c r="B2" s="1"/>
      <c r="C2" s="1"/>
      <c r="D2" s="1"/>
      <c r="E2" s="1"/>
      <c r="F2" s="2"/>
      <c r="G2" s="2"/>
      <c r="H2" s="3" t="s">
        <v>1</v>
      </c>
      <c r="I2" s="3"/>
      <c r="J2" s="3"/>
      <c r="K2" s="3"/>
      <c r="L2" s="3"/>
      <c r="M2" s="3"/>
      <c r="N2" s="3"/>
      <c r="O2" s="3"/>
      <c r="P2" s="3"/>
      <c r="Q2" s="3"/>
    </row>
    <row r="3" spans="1:20" outlineLevel="1">
      <c r="A3" s="1"/>
      <c r="B3" s="1"/>
      <c r="C3" s="1"/>
      <c r="D3" s="1"/>
      <c r="E3" s="1"/>
      <c r="F3" s="2"/>
      <c r="G3" s="2"/>
      <c r="H3" s="6"/>
      <c r="I3" s="6"/>
      <c r="J3" s="6"/>
      <c r="K3" s="7"/>
      <c r="L3" s="8"/>
      <c r="M3" s="8"/>
      <c r="N3" s="8"/>
      <c r="O3" s="8"/>
      <c r="P3" s="8"/>
      <c r="Q3" s="8"/>
    </row>
    <row r="4" spans="1:20" outlineLevel="1">
      <c r="A4" s="1"/>
      <c r="B4" s="1"/>
      <c r="C4" s="1"/>
      <c r="D4" s="1"/>
      <c r="E4" s="1"/>
      <c r="F4" s="2"/>
      <c r="G4" s="2"/>
      <c r="H4" s="6"/>
      <c r="I4" s="6"/>
      <c r="J4" s="6"/>
      <c r="K4" s="7"/>
      <c r="L4" s="9"/>
      <c r="M4" s="10"/>
      <c r="N4" s="10"/>
      <c r="O4" s="10"/>
      <c r="P4" s="10"/>
      <c r="Q4" s="10"/>
    </row>
    <row r="5" spans="1:20" ht="18.75" outlineLevel="1">
      <c r="B5" s="1"/>
      <c r="C5" s="1"/>
      <c r="D5" s="1"/>
      <c r="E5" s="1"/>
      <c r="F5" s="2"/>
      <c r="G5" s="2"/>
      <c r="H5" s="12" t="s">
        <v>2</v>
      </c>
      <c r="I5" s="6"/>
      <c r="J5" s="6"/>
      <c r="K5" s="7"/>
      <c r="L5" s="9"/>
      <c r="M5" s="10"/>
      <c r="N5" s="10"/>
      <c r="O5" s="10"/>
      <c r="P5" s="10"/>
      <c r="Q5" s="10"/>
    </row>
    <row r="6" spans="1:20" ht="18.75" outlineLevel="1">
      <c r="B6" s="1"/>
      <c r="C6" s="1"/>
      <c r="D6" s="1"/>
      <c r="E6" s="1"/>
      <c r="F6" s="2"/>
      <c r="G6" s="2"/>
      <c r="H6" s="12" t="s">
        <v>3</v>
      </c>
      <c r="I6" s="6"/>
      <c r="J6" s="6"/>
      <c r="K6" s="7"/>
      <c r="L6" s="10"/>
      <c r="M6" s="10"/>
      <c r="N6" s="10"/>
      <c r="O6" s="10"/>
      <c r="P6" s="10"/>
      <c r="Q6" s="10"/>
    </row>
    <row r="7" spans="1:20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5" t="s">
        <v>9</v>
      </c>
      <c r="G7" s="15" t="s">
        <v>10</v>
      </c>
      <c r="H7" s="16" t="s">
        <v>11</v>
      </c>
      <c r="I7" s="16" t="s">
        <v>12</v>
      </c>
      <c r="J7" s="16" t="s">
        <v>13</v>
      </c>
      <c r="K7" s="16" t="s">
        <v>14</v>
      </c>
      <c r="L7" s="17" t="s">
        <v>15</v>
      </c>
      <c r="M7" s="17"/>
      <c r="N7" s="17"/>
      <c r="O7" s="17"/>
      <c r="P7" s="17"/>
      <c r="Q7" s="17"/>
    </row>
    <row r="8" spans="1:20">
      <c r="A8" s="18"/>
      <c r="B8" s="18"/>
      <c r="C8" s="18"/>
      <c r="D8" s="18"/>
      <c r="E8" s="19"/>
      <c r="F8" s="20"/>
      <c r="G8" s="20"/>
      <c r="H8" s="16"/>
      <c r="I8" s="16"/>
      <c r="J8" s="16"/>
      <c r="K8" s="16"/>
      <c r="L8" s="17" t="s">
        <v>16</v>
      </c>
      <c r="M8" s="17"/>
      <c r="N8" s="17"/>
      <c r="O8" s="17" t="s">
        <v>17</v>
      </c>
      <c r="P8" s="17"/>
      <c r="Q8" s="17"/>
    </row>
    <row r="9" spans="1:20">
      <c r="A9" s="21"/>
      <c r="B9" s="21"/>
      <c r="C9" s="21"/>
      <c r="D9" s="21"/>
      <c r="E9" s="22"/>
      <c r="F9" s="23"/>
      <c r="G9" s="23"/>
      <c r="H9" s="16"/>
      <c r="I9" s="16"/>
      <c r="J9" s="16"/>
      <c r="K9" s="16"/>
      <c r="L9" s="24" t="s">
        <v>18</v>
      </c>
      <c r="M9" s="24" t="s">
        <v>19</v>
      </c>
      <c r="N9" s="24" t="s">
        <v>20</v>
      </c>
      <c r="O9" s="25" t="s">
        <v>21</v>
      </c>
      <c r="P9" s="25" t="s">
        <v>22</v>
      </c>
      <c r="Q9" s="25" t="s">
        <v>23</v>
      </c>
    </row>
    <row r="10" spans="1:20" hidden="1" outlineLevel="1">
      <c r="A10" s="26"/>
      <c r="B10" s="27"/>
      <c r="C10" s="28"/>
      <c r="D10" s="27"/>
      <c r="E10" s="27"/>
      <c r="F10" s="23"/>
      <c r="G10" s="23"/>
      <c r="H10" s="29"/>
      <c r="I10" s="29"/>
      <c r="J10" s="29"/>
      <c r="K10" s="29"/>
      <c r="L10" s="24"/>
      <c r="M10" s="24"/>
      <c r="N10" s="24"/>
      <c r="O10" s="25"/>
      <c r="P10" s="25"/>
      <c r="Q10" s="25"/>
    </row>
    <row r="11" spans="1:20" ht="47.25" collapsed="1">
      <c r="A11" s="30" t="s">
        <v>24</v>
      </c>
      <c r="B11" s="31" t="s">
        <v>25</v>
      </c>
      <c r="C11" s="32">
        <v>231461</v>
      </c>
      <c r="D11" s="33">
        <v>13500</v>
      </c>
      <c r="E11" s="33">
        <v>0</v>
      </c>
      <c r="F11" s="34"/>
      <c r="G11" s="35" t="s">
        <v>26</v>
      </c>
      <c r="H11" s="36" t="s">
        <v>27</v>
      </c>
      <c r="I11" s="37">
        <f t="shared" ref="I11:I62" si="0">D11-E11</f>
        <v>13500</v>
      </c>
      <c r="J11" s="38">
        <v>42138</v>
      </c>
      <c r="K11" s="36" t="s">
        <v>28</v>
      </c>
      <c r="L11" s="39"/>
      <c r="M11" s="39"/>
      <c r="N11" s="39">
        <v>13500</v>
      </c>
      <c r="O11" s="39"/>
      <c r="P11" s="39"/>
      <c r="Q11" s="39"/>
      <c r="S11" s="5">
        <f t="shared" ref="S11:S64" si="1">I11-SUM(L11:Q11)</f>
        <v>0</v>
      </c>
    </row>
    <row r="12" spans="1:20" ht="63">
      <c r="A12" s="30" t="s">
        <v>29</v>
      </c>
      <c r="B12" s="31" t="s">
        <v>25</v>
      </c>
      <c r="C12" s="32">
        <v>229358</v>
      </c>
      <c r="D12" s="37">
        <v>45000</v>
      </c>
      <c r="E12" s="33">
        <v>0</v>
      </c>
      <c r="F12" s="36" t="s">
        <v>30</v>
      </c>
      <c r="G12" s="40" t="s">
        <v>31</v>
      </c>
      <c r="H12" s="36" t="s">
        <v>32</v>
      </c>
      <c r="I12" s="37">
        <f t="shared" si="0"/>
        <v>45000</v>
      </c>
      <c r="J12" s="38">
        <v>42060</v>
      </c>
      <c r="K12" s="36" t="s">
        <v>33</v>
      </c>
      <c r="L12" s="39"/>
      <c r="M12" s="39"/>
      <c r="N12" s="39">
        <v>45000</v>
      </c>
      <c r="O12" s="39"/>
      <c r="P12" s="39"/>
      <c r="Q12" s="39"/>
      <c r="S12" s="5">
        <f t="shared" si="1"/>
        <v>0</v>
      </c>
    </row>
    <row r="13" spans="1:20" ht="47.25">
      <c r="A13" s="30" t="s">
        <v>34</v>
      </c>
      <c r="B13" s="31" t="s">
        <v>25</v>
      </c>
      <c r="C13" s="32">
        <v>229416</v>
      </c>
      <c r="D13" s="37">
        <v>27000</v>
      </c>
      <c r="E13" s="33">
        <v>0</v>
      </c>
      <c r="F13" s="36" t="s">
        <v>30</v>
      </c>
      <c r="G13" s="40" t="s">
        <v>35</v>
      </c>
      <c r="H13" s="36" t="s">
        <v>36</v>
      </c>
      <c r="I13" s="37">
        <f t="shared" si="0"/>
        <v>27000</v>
      </c>
      <c r="J13" s="38">
        <v>42065</v>
      </c>
      <c r="K13" s="36" t="s">
        <v>37</v>
      </c>
      <c r="L13" s="37"/>
      <c r="M13" s="37"/>
      <c r="N13" s="39">
        <v>27000</v>
      </c>
      <c r="O13" s="39"/>
      <c r="P13" s="39"/>
      <c r="Q13" s="39"/>
      <c r="S13" s="5">
        <f t="shared" si="1"/>
        <v>0</v>
      </c>
    </row>
    <row r="14" spans="1:20" s="47" customFormat="1" ht="47.25">
      <c r="A14" s="41" t="s">
        <v>38</v>
      </c>
      <c r="B14" s="42" t="s">
        <v>25</v>
      </c>
      <c r="C14" s="43" t="s">
        <v>39</v>
      </c>
      <c r="D14" s="44">
        <v>81000</v>
      </c>
      <c r="E14" s="44"/>
      <c r="F14" s="36" t="s">
        <v>30</v>
      </c>
      <c r="G14" s="40" t="s">
        <v>40</v>
      </c>
      <c r="H14" s="36" t="s">
        <v>41</v>
      </c>
      <c r="I14" s="37">
        <f t="shared" si="0"/>
        <v>81000</v>
      </c>
      <c r="J14" s="38">
        <v>42157</v>
      </c>
      <c r="K14" s="36" t="s">
        <v>42</v>
      </c>
      <c r="L14" s="39"/>
      <c r="M14" s="39">
        <v>81000</v>
      </c>
      <c r="N14" s="39"/>
      <c r="O14" s="39"/>
      <c r="P14" s="39"/>
      <c r="Q14" s="39"/>
      <c r="R14" s="45"/>
      <c r="S14" s="5">
        <f t="shared" si="1"/>
        <v>0</v>
      </c>
      <c r="T14" s="46"/>
    </row>
    <row r="15" spans="1:20" s="47" customFormat="1" ht="31.5">
      <c r="A15" s="41" t="s">
        <v>43</v>
      </c>
      <c r="B15" s="42" t="s">
        <v>25</v>
      </c>
      <c r="C15" s="43">
        <v>194883</v>
      </c>
      <c r="D15" s="44">
        <v>30000</v>
      </c>
      <c r="E15" s="44"/>
      <c r="F15" s="36" t="s">
        <v>30</v>
      </c>
      <c r="G15" s="40" t="s">
        <v>44</v>
      </c>
      <c r="H15" s="36" t="s">
        <v>45</v>
      </c>
      <c r="I15" s="37">
        <f t="shared" si="0"/>
        <v>30000</v>
      </c>
      <c r="J15" s="38">
        <v>42139</v>
      </c>
      <c r="K15" s="36" t="s">
        <v>46</v>
      </c>
      <c r="L15" s="39"/>
      <c r="M15" s="39"/>
      <c r="N15" s="39">
        <v>30000</v>
      </c>
      <c r="O15" s="39"/>
      <c r="P15" s="39"/>
      <c r="Q15" s="39"/>
      <c r="R15" s="45"/>
      <c r="S15" s="5">
        <f t="shared" si="1"/>
        <v>0</v>
      </c>
      <c r="T15" s="46"/>
    </row>
    <row r="16" spans="1:20">
      <c r="A16" s="48" t="s">
        <v>47</v>
      </c>
      <c r="B16" s="31" t="s">
        <v>48</v>
      </c>
      <c r="C16" s="32">
        <v>5767</v>
      </c>
      <c r="D16" s="49">
        <v>253520</v>
      </c>
      <c r="E16" s="50">
        <v>0</v>
      </c>
      <c r="F16" s="34" t="s">
        <v>49</v>
      </c>
      <c r="G16" s="35" t="s">
        <v>50</v>
      </c>
      <c r="H16" s="36" t="s">
        <v>51</v>
      </c>
      <c r="I16" s="37">
        <f t="shared" si="0"/>
        <v>253520</v>
      </c>
      <c r="J16" s="38">
        <v>37400</v>
      </c>
      <c r="K16" s="51" t="s">
        <v>52</v>
      </c>
      <c r="L16" s="39"/>
      <c r="M16" s="39"/>
      <c r="N16" s="39"/>
      <c r="O16" s="39"/>
      <c r="P16" s="39"/>
      <c r="Q16" s="39">
        <f>I16</f>
        <v>253520</v>
      </c>
      <c r="S16" s="5">
        <f t="shared" si="1"/>
        <v>0</v>
      </c>
    </row>
    <row r="17" spans="1:20">
      <c r="A17" s="48" t="s">
        <v>53</v>
      </c>
      <c r="B17" s="31" t="s">
        <v>48</v>
      </c>
      <c r="C17" s="32">
        <v>6203</v>
      </c>
      <c r="D17" s="49">
        <v>157672</v>
      </c>
      <c r="E17" s="50">
        <v>0</v>
      </c>
      <c r="F17" s="34" t="s">
        <v>49</v>
      </c>
      <c r="G17" s="35" t="s">
        <v>50</v>
      </c>
      <c r="H17" s="36" t="s">
        <v>51</v>
      </c>
      <c r="I17" s="37">
        <f t="shared" si="0"/>
        <v>157672</v>
      </c>
      <c r="J17" s="38">
        <v>37517</v>
      </c>
      <c r="K17" s="51" t="s">
        <v>54</v>
      </c>
      <c r="L17" s="39"/>
      <c r="M17" s="39"/>
      <c r="N17" s="39"/>
      <c r="O17" s="39"/>
      <c r="P17" s="39"/>
      <c r="Q17" s="39">
        <f>I17</f>
        <v>157672</v>
      </c>
      <c r="S17" s="5">
        <f t="shared" si="1"/>
        <v>0</v>
      </c>
    </row>
    <row r="18" spans="1:20">
      <c r="A18" s="48" t="s">
        <v>55</v>
      </c>
      <c r="B18" s="31" t="s">
        <v>48</v>
      </c>
      <c r="C18" s="32">
        <v>7022</v>
      </c>
      <c r="D18" s="49">
        <v>23851</v>
      </c>
      <c r="E18" s="50">
        <v>0</v>
      </c>
      <c r="F18" s="34" t="s">
        <v>49</v>
      </c>
      <c r="G18" s="35" t="s">
        <v>50</v>
      </c>
      <c r="H18" s="36" t="s">
        <v>51</v>
      </c>
      <c r="I18" s="37">
        <f t="shared" si="0"/>
        <v>23851</v>
      </c>
      <c r="J18" s="38">
        <v>37726</v>
      </c>
      <c r="K18" s="51" t="s">
        <v>56</v>
      </c>
      <c r="L18" s="52"/>
      <c r="M18" s="39"/>
      <c r="N18" s="39"/>
      <c r="O18" s="39"/>
      <c r="P18" s="39"/>
      <c r="Q18" s="39">
        <f>I18</f>
        <v>23851</v>
      </c>
      <c r="S18" s="5">
        <f t="shared" si="1"/>
        <v>0</v>
      </c>
    </row>
    <row r="19" spans="1:20">
      <c r="A19" s="48" t="s">
        <v>57</v>
      </c>
      <c r="B19" s="31" t="s">
        <v>48</v>
      </c>
      <c r="C19" s="32">
        <v>7828</v>
      </c>
      <c r="D19" s="49">
        <v>19000</v>
      </c>
      <c r="E19" s="50">
        <v>0</v>
      </c>
      <c r="F19" s="34" t="s">
        <v>49</v>
      </c>
      <c r="G19" s="35" t="s">
        <v>50</v>
      </c>
      <c r="H19" s="36" t="s">
        <v>51</v>
      </c>
      <c r="I19" s="37">
        <f t="shared" si="0"/>
        <v>19000</v>
      </c>
      <c r="J19" s="38">
        <v>37900</v>
      </c>
      <c r="K19" s="51" t="s">
        <v>58</v>
      </c>
      <c r="L19" s="52"/>
      <c r="M19" s="39"/>
      <c r="N19" s="39"/>
      <c r="O19" s="39"/>
      <c r="P19" s="39"/>
      <c r="Q19" s="39">
        <f>I19</f>
        <v>19000</v>
      </c>
      <c r="S19" s="5">
        <f t="shared" si="1"/>
        <v>0</v>
      </c>
    </row>
    <row r="20" spans="1:20" ht="31.5">
      <c r="A20" s="48" t="s">
        <v>59</v>
      </c>
      <c r="B20" s="31" t="s">
        <v>48</v>
      </c>
      <c r="C20" s="32"/>
      <c r="D20" s="49">
        <v>19800</v>
      </c>
      <c r="E20" s="50">
        <v>0</v>
      </c>
      <c r="F20" s="34" t="s">
        <v>49</v>
      </c>
      <c r="G20" s="35" t="s">
        <v>50</v>
      </c>
      <c r="H20" s="36" t="s">
        <v>51</v>
      </c>
      <c r="I20" s="37">
        <f t="shared" si="0"/>
        <v>19800</v>
      </c>
      <c r="J20" s="38">
        <v>37953</v>
      </c>
      <c r="K20" s="51" t="s">
        <v>60</v>
      </c>
      <c r="L20" s="52"/>
      <c r="M20" s="39"/>
      <c r="N20" s="39"/>
      <c r="O20" s="39"/>
      <c r="P20" s="39"/>
      <c r="Q20" s="39">
        <f>I20</f>
        <v>19800</v>
      </c>
      <c r="S20" s="5">
        <f t="shared" si="1"/>
        <v>0</v>
      </c>
    </row>
    <row r="21" spans="1:20" ht="31.5">
      <c r="A21" s="30"/>
      <c r="B21" s="31" t="s">
        <v>25</v>
      </c>
      <c r="C21" s="32">
        <v>230944</v>
      </c>
      <c r="D21" s="37">
        <v>50000</v>
      </c>
      <c r="E21" s="33">
        <v>0</v>
      </c>
      <c r="F21" s="36" t="s">
        <v>30</v>
      </c>
      <c r="G21" s="40" t="s">
        <v>61</v>
      </c>
      <c r="H21" s="36" t="s">
        <v>62</v>
      </c>
      <c r="I21" s="37">
        <f t="shared" si="0"/>
        <v>50000</v>
      </c>
      <c r="J21" s="38">
        <v>42083</v>
      </c>
      <c r="K21" s="36" t="s">
        <v>63</v>
      </c>
      <c r="L21" s="37"/>
      <c r="M21" s="37"/>
      <c r="N21" s="37">
        <v>50000</v>
      </c>
      <c r="O21" s="39"/>
      <c r="P21" s="39"/>
      <c r="Q21" s="39"/>
      <c r="S21" s="5">
        <f t="shared" si="1"/>
        <v>0</v>
      </c>
    </row>
    <row r="22" spans="1:20" s="47" customFormat="1" ht="31.5">
      <c r="A22" s="41" t="s">
        <v>64</v>
      </c>
      <c r="B22" s="42" t="s">
        <v>25</v>
      </c>
      <c r="C22" s="43">
        <v>239000</v>
      </c>
      <c r="D22" s="44">
        <v>184800</v>
      </c>
      <c r="E22" s="44">
        <v>0</v>
      </c>
      <c r="F22" s="36" t="s">
        <v>65</v>
      </c>
      <c r="G22" s="40" t="s">
        <v>66</v>
      </c>
      <c r="H22" s="36" t="s">
        <v>67</v>
      </c>
      <c r="I22" s="37">
        <f t="shared" si="0"/>
        <v>184800</v>
      </c>
      <c r="J22" s="38">
        <v>42276</v>
      </c>
      <c r="K22" s="36" t="s">
        <v>68</v>
      </c>
      <c r="L22" s="39">
        <v>184800</v>
      </c>
      <c r="M22" s="39"/>
      <c r="N22" s="39"/>
      <c r="O22" s="39"/>
      <c r="P22" s="39"/>
      <c r="Q22" s="39"/>
      <c r="R22" s="45"/>
      <c r="S22" s="5">
        <f t="shared" si="1"/>
        <v>0</v>
      </c>
      <c r="T22" s="46"/>
    </row>
    <row r="23" spans="1:20" s="47" customFormat="1" ht="47.25">
      <c r="A23" s="41" t="s">
        <v>64</v>
      </c>
      <c r="B23" s="42" t="s">
        <v>25</v>
      </c>
      <c r="C23" s="43">
        <v>239000</v>
      </c>
      <c r="D23" s="44">
        <v>50000</v>
      </c>
      <c r="E23" s="44">
        <v>0</v>
      </c>
      <c r="F23" s="36" t="s">
        <v>65</v>
      </c>
      <c r="G23" s="40" t="s">
        <v>66</v>
      </c>
      <c r="H23" s="36" t="s">
        <v>67</v>
      </c>
      <c r="I23" s="37">
        <f t="shared" si="0"/>
        <v>50000</v>
      </c>
      <c r="J23" s="38">
        <v>42276</v>
      </c>
      <c r="K23" s="36" t="s">
        <v>69</v>
      </c>
      <c r="L23" s="39">
        <v>50000</v>
      </c>
      <c r="M23" s="53"/>
      <c r="N23" s="53"/>
      <c r="O23" s="53"/>
      <c r="P23" s="53"/>
      <c r="Q23" s="53"/>
      <c r="R23" s="45"/>
      <c r="S23" s="5">
        <f t="shared" si="1"/>
        <v>0</v>
      </c>
      <c r="T23" s="46"/>
    </row>
    <row r="24" spans="1:20" s="47" customFormat="1" ht="47.25">
      <c r="A24" s="41" t="s">
        <v>64</v>
      </c>
      <c r="B24" s="42" t="s">
        <v>25</v>
      </c>
      <c r="C24" s="43">
        <v>239000</v>
      </c>
      <c r="D24" s="44">
        <v>195890.54</v>
      </c>
      <c r="E24" s="44">
        <v>0</v>
      </c>
      <c r="F24" s="36" t="s">
        <v>65</v>
      </c>
      <c r="G24" s="40" t="s">
        <v>66</v>
      </c>
      <c r="H24" s="36" t="s">
        <v>67</v>
      </c>
      <c r="I24" s="37">
        <f t="shared" si="0"/>
        <v>195890.54</v>
      </c>
      <c r="J24" s="38">
        <v>42276</v>
      </c>
      <c r="K24" s="36" t="s">
        <v>70</v>
      </c>
      <c r="L24" s="39">
        <v>195890.54</v>
      </c>
      <c r="M24" s="53"/>
      <c r="N24" s="53"/>
      <c r="O24" s="53"/>
      <c r="P24" s="53"/>
      <c r="Q24" s="53"/>
      <c r="R24" s="45"/>
      <c r="S24" s="5">
        <f t="shared" si="1"/>
        <v>0</v>
      </c>
      <c r="T24" s="46"/>
    </row>
    <row r="25" spans="1:20" s="47" customFormat="1" ht="47.25">
      <c r="A25" s="54" t="s">
        <v>71</v>
      </c>
      <c r="B25" s="42" t="s">
        <v>25</v>
      </c>
      <c r="C25" s="43">
        <v>236310</v>
      </c>
      <c r="D25" s="44">
        <v>32400</v>
      </c>
      <c r="E25" s="55">
        <v>0</v>
      </c>
      <c r="F25" s="36" t="s">
        <v>30</v>
      </c>
      <c r="G25" s="40" t="s">
        <v>72</v>
      </c>
      <c r="H25" s="36" t="s">
        <v>73</v>
      </c>
      <c r="I25" s="37">
        <f t="shared" si="0"/>
        <v>32400</v>
      </c>
      <c r="J25" s="38">
        <v>42250</v>
      </c>
      <c r="K25" s="36" t="s">
        <v>74</v>
      </c>
      <c r="L25" s="39">
        <v>32400</v>
      </c>
      <c r="M25" s="53"/>
      <c r="N25" s="53"/>
      <c r="O25" s="53"/>
      <c r="P25" s="53"/>
      <c r="Q25" s="53"/>
      <c r="R25" s="45"/>
      <c r="S25" s="5">
        <f t="shared" si="1"/>
        <v>0</v>
      </c>
      <c r="T25" s="46"/>
    </row>
    <row r="26" spans="1:20" s="47" customFormat="1" ht="31.5">
      <c r="A26" s="54" t="s">
        <v>75</v>
      </c>
      <c r="B26" s="42" t="s">
        <v>25</v>
      </c>
      <c r="C26" s="43">
        <v>235524</v>
      </c>
      <c r="D26" s="44">
        <v>30000</v>
      </c>
      <c r="E26" s="55">
        <v>0</v>
      </c>
      <c r="F26" s="36" t="s">
        <v>30</v>
      </c>
      <c r="G26" s="40" t="s">
        <v>76</v>
      </c>
      <c r="H26" s="36" t="s">
        <v>77</v>
      </c>
      <c r="I26" s="37">
        <f t="shared" si="0"/>
        <v>30000</v>
      </c>
      <c r="J26" s="38">
        <v>42184</v>
      </c>
      <c r="K26" s="36" t="s">
        <v>78</v>
      </c>
      <c r="L26" s="39"/>
      <c r="M26" s="53">
        <v>30000</v>
      </c>
      <c r="N26" s="53"/>
      <c r="O26" s="53"/>
      <c r="P26" s="53"/>
      <c r="Q26" s="53"/>
      <c r="R26" s="45"/>
      <c r="S26" s="5">
        <f t="shared" si="1"/>
        <v>0</v>
      </c>
      <c r="T26" s="46"/>
    </row>
    <row r="27" spans="1:20" ht="31.5">
      <c r="A27" s="30" t="s">
        <v>79</v>
      </c>
      <c r="B27" s="31" t="s">
        <v>25</v>
      </c>
      <c r="C27" s="32">
        <v>235863</v>
      </c>
      <c r="D27" s="37">
        <v>200000</v>
      </c>
      <c r="E27" s="33"/>
      <c r="F27" s="36" t="s">
        <v>30</v>
      </c>
      <c r="G27" s="40" t="s">
        <v>80</v>
      </c>
      <c r="H27" s="36" t="s">
        <v>81</v>
      </c>
      <c r="I27" s="37">
        <f t="shared" si="0"/>
        <v>200000</v>
      </c>
      <c r="J27" s="38">
        <v>42214</v>
      </c>
      <c r="K27" s="36" t="s">
        <v>82</v>
      </c>
      <c r="L27" s="39"/>
      <c r="M27" s="39">
        <v>200000</v>
      </c>
      <c r="N27" s="39"/>
      <c r="O27" s="39"/>
      <c r="P27" s="39"/>
      <c r="Q27" s="39"/>
      <c r="R27" s="56"/>
      <c r="S27" s="5">
        <f t="shared" si="1"/>
        <v>0</v>
      </c>
    </row>
    <row r="28" spans="1:20" s="5" customFormat="1" ht="47.25">
      <c r="A28" s="41" t="s">
        <v>83</v>
      </c>
      <c r="B28" s="42" t="s">
        <v>25</v>
      </c>
      <c r="C28" s="43">
        <v>231687</v>
      </c>
      <c r="D28" s="57">
        <v>100000</v>
      </c>
      <c r="E28" s="44">
        <v>0</v>
      </c>
      <c r="F28" s="58" t="s">
        <v>30</v>
      </c>
      <c r="G28" s="59" t="s">
        <v>84</v>
      </c>
      <c r="H28" s="36" t="s">
        <v>85</v>
      </c>
      <c r="I28" s="37">
        <f t="shared" si="0"/>
        <v>100000</v>
      </c>
      <c r="J28" s="38">
        <v>42163</v>
      </c>
      <c r="K28" s="36" t="s">
        <v>86</v>
      </c>
      <c r="L28" s="39"/>
      <c r="M28" s="39">
        <v>100000</v>
      </c>
      <c r="N28" s="39"/>
      <c r="O28" s="39"/>
      <c r="P28" s="39"/>
      <c r="Q28" s="39"/>
      <c r="R28" s="4"/>
      <c r="S28" s="5">
        <f t="shared" si="1"/>
        <v>0</v>
      </c>
      <c r="T28" s="46"/>
    </row>
    <row r="29" spans="1:20" s="5" customFormat="1">
      <c r="A29" s="60" t="s">
        <v>87</v>
      </c>
      <c r="B29" s="42" t="s">
        <v>25</v>
      </c>
      <c r="C29" s="43">
        <v>177399</v>
      </c>
      <c r="D29" s="61">
        <v>4000000</v>
      </c>
      <c r="E29" s="62">
        <v>0</v>
      </c>
      <c r="F29" s="34"/>
      <c r="G29" s="35" t="s">
        <v>88</v>
      </c>
      <c r="H29" s="36" t="s">
        <v>89</v>
      </c>
      <c r="I29" s="37">
        <f t="shared" si="0"/>
        <v>4000000</v>
      </c>
      <c r="J29" s="38">
        <v>40645</v>
      </c>
      <c r="K29" s="51" t="s">
        <v>90</v>
      </c>
      <c r="L29" s="52"/>
      <c r="M29" s="39"/>
      <c r="N29" s="39"/>
      <c r="O29" s="39"/>
      <c r="P29" s="39"/>
      <c r="Q29" s="39">
        <f>I29</f>
        <v>4000000</v>
      </c>
      <c r="R29" s="4"/>
      <c r="S29" s="5">
        <f t="shared" si="1"/>
        <v>0</v>
      </c>
      <c r="T29" s="46"/>
    </row>
    <row r="30" spans="1:20" s="5" customFormat="1">
      <c r="A30" s="60" t="s">
        <v>91</v>
      </c>
      <c r="B30" s="42" t="s">
        <v>25</v>
      </c>
      <c r="C30" s="43">
        <v>186771</v>
      </c>
      <c r="D30" s="61">
        <v>4000000</v>
      </c>
      <c r="E30" s="62">
        <v>0</v>
      </c>
      <c r="F30" s="34"/>
      <c r="G30" s="35" t="s">
        <v>88</v>
      </c>
      <c r="H30" s="36" t="s">
        <v>89</v>
      </c>
      <c r="I30" s="37">
        <f t="shared" si="0"/>
        <v>4000000</v>
      </c>
      <c r="J30" s="38">
        <v>40821</v>
      </c>
      <c r="K30" s="51" t="s">
        <v>90</v>
      </c>
      <c r="L30" s="52"/>
      <c r="M30" s="39"/>
      <c r="N30" s="39"/>
      <c r="O30" s="39"/>
      <c r="P30" s="39"/>
      <c r="Q30" s="39">
        <f>I30</f>
        <v>4000000</v>
      </c>
      <c r="R30" s="4"/>
      <c r="S30" s="5">
        <f t="shared" si="1"/>
        <v>0</v>
      </c>
      <c r="T30" s="46"/>
    </row>
    <row r="31" spans="1:20">
      <c r="A31" s="60" t="s">
        <v>92</v>
      </c>
      <c r="B31" s="42" t="s">
        <v>25</v>
      </c>
      <c r="C31" s="60">
        <v>194279</v>
      </c>
      <c r="D31" s="62">
        <v>4000000</v>
      </c>
      <c r="E31" s="62">
        <v>0</v>
      </c>
      <c r="F31" s="34"/>
      <c r="G31" s="35" t="s">
        <v>88</v>
      </c>
      <c r="H31" s="36" t="s">
        <v>89</v>
      </c>
      <c r="I31" s="37">
        <f t="shared" si="0"/>
        <v>4000000</v>
      </c>
      <c r="J31" s="38">
        <v>41031</v>
      </c>
      <c r="K31" s="36" t="s">
        <v>90</v>
      </c>
      <c r="L31" s="52"/>
      <c r="M31" s="39"/>
      <c r="N31" s="39"/>
      <c r="O31" s="39"/>
      <c r="P31" s="39"/>
      <c r="Q31" s="39">
        <v>4000000</v>
      </c>
      <c r="S31" s="5">
        <f t="shared" si="1"/>
        <v>0</v>
      </c>
      <c r="T31" s="46"/>
    </row>
    <row r="32" spans="1:20" s="65" customFormat="1">
      <c r="A32" s="60" t="s">
        <v>93</v>
      </c>
      <c r="B32" s="42" t="s">
        <v>48</v>
      </c>
      <c r="C32" s="60">
        <v>46657</v>
      </c>
      <c r="D32" s="62">
        <v>16642631.25</v>
      </c>
      <c r="E32" s="62">
        <v>0</v>
      </c>
      <c r="F32" s="34"/>
      <c r="G32" s="35" t="s">
        <v>88</v>
      </c>
      <c r="H32" s="36" t="s">
        <v>89</v>
      </c>
      <c r="I32" s="37">
        <f t="shared" si="0"/>
        <v>16642631.25</v>
      </c>
      <c r="J32" s="38">
        <v>41164</v>
      </c>
      <c r="K32" s="36" t="s">
        <v>90</v>
      </c>
      <c r="L32" s="52"/>
      <c r="M32" s="39"/>
      <c r="N32" s="39"/>
      <c r="O32" s="39"/>
      <c r="P32" s="39"/>
      <c r="Q32" s="39">
        <v>16642631.25</v>
      </c>
      <c r="R32" s="63"/>
      <c r="S32" s="5">
        <f t="shared" si="1"/>
        <v>0</v>
      </c>
      <c r="T32" s="64"/>
    </row>
    <row r="33" spans="1:20" s="65" customFormat="1" ht="31.5">
      <c r="A33" s="60" t="s">
        <v>94</v>
      </c>
      <c r="B33" s="42" t="s">
        <v>48</v>
      </c>
      <c r="C33" s="60">
        <v>53994</v>
      </c>
      <c r="D33" s="62">
        <v>3200</v>
      </c>
      <c r="E33" s="62">
        <v>0</v>
      </c>
      <c r="F33" s="34" t="s">
        <v>49</v>
      </c>
      <c r="G33" s="35" t="s">
        <v>95</v>
      </c>
      <c r="H33" s="36" t="s">
        <v>96</v>
      </c>
      <c r="I33" s="37">
        <f t="shared" si="0"/>
        <v>3200</v>
      </c>
      <c r="J33" s="38">
        <v>41472</v>
      </c>
      <c r="K33" s="36" t="s">
        <v>97</v>
      </c>
      <c r="L33" s="39"/>
      <c r="M33" s="39"/>
      <c r="N33" s="39"/>
      <c r="O33" s="39"/>
      <c r="P33" s="39">
        <v>3200</v>
      </c>
      <c r="Q33" s="39"/>
      <c r="R33" s="63"/>
      <c r="S33" s="5">
        <f t="shared" si="1"/>
        <v>0</v>
      </c>
      <c r="T33" s="64"/>
    </row>
    <row r="34" spans="1:20" s="65" customFormat="1" ht="47.25">
      <c r="A34" s="41" t="s">
        <v>98</v>
      </c>
      <c r="B34" s="42" t="s">
        <v>25</v>
      </c>
      <c r="C34" s="43">
        <v>213725</v>
      </c>
      <c r="D34" s="44">
        <v>25000</v>
      </c>
      <c r="E34" s="44"/>
      <c r="F34" s="34" t="s">
        <v>30</v>
      </c>
      <c r="G34" s="35" t="s">
        <v>95</v>
      </c>
      <c r="H34" s="36" t="s">
        <v>96</v>
      </c>
      <c r="I34" s="37">
        <f t="shared" si="0"/>
        <v>25000</v>
      </c>
      <c r="J34" s="38">
        <v>41690</v>
      </c>
      <c r="K34" s="36" t="s">
        <v>99</v>
      </c>
      <c r="L34" s="39"/>
      <c r="M34" s="39"/>
      <c r="N34" s="39"/>
      <c r="O34" s="39">
        <v>25000</v>
      </c>
      <c r="P34" s="39"/>
      <c r="Q34" s="39"/>
      <c r="R34" s="63"/>
      <c r="S34" s="5">
        <f t="shared" si="1"/>
        <v>0</v>
      </c>
      <c r="T34" s="64"/>
    </row>
    <row r="35" spans="1:20" s="47" customFormat="1" ht="31.5">
      <c r="A35" s="60" t="s">
        <v>100</v>
      </c>
      <c r="B35" s="42" t="s">
        <v>48</v>
      </c>
      <c r="C35" s="43">
        <v>8039</v>
      </c>
      <c r="D35" s="44">
        <v>100000</v>
      </c>
      <c r="E35" s="44">
        <v>0</v>
      </c>
      <c r="F35" s="34" t="s">
        <v>49</v>
      </c>
      <c r="G35" s="35" t="s">
        <v>101</v>
      </c>
      <c r="H35" s="36" t="s">
        <v>102</v>
      </c>
      <c r="I35" s="37">
        <f t="shared" si="0"/>
        <v>100000</v>
      </c>
      <c r="J35" s="38">
        <v>37967</v>
      </c>
      <c r="K35" s="36" t="s">
        <v>103</v>
      </c>
      <c r="L35" s="52"/>
      <c r="M35" s="39"/>
      <c r="N35" s="39"/>
      <c r="O35" s="39"/>
      <c r="P35" s="39"/>
      <c r="Q35" s="39">
        <f>I35</f>
        <v>100000</v>
      </c>
      <c r="R35" s="45"/>
      <c r="S35" s="5">
        <f t="shared" si="1"/>
        <v>0</v>
      </c>
      <c r="T35" s="46"/>
    </row>
    <row r="36" spans="1:20" s="47" customFormat="1" ht="31.5">
      <c r="A36" s="60" t="s">
        <v>104</v>
      </c>
      <c r="B36" s="42" t="s">
        <v>48</v>
      </c>
      <c r="C36" s="43">
        <v>6722</v>
      </c>
      <c r="D36" s="44">
        <v>350000</v>
      </c>
      <c r="E36" s="44">
        <v>0</v>
      </c>
      <c r="F36" s="34" t="s">
        <v>49</v>
      </c>
      <c r="G36" s="35" t="s">
        <v>101</v>
      </c>
      <c r="H36" s="36" t="s">
        <v>102</v>
      </c>
      <c r="I36" s="37">
        <f t="shared" si="0"/>
        <v>350000</v>
      </c>
      <c r="J36" s="38">
        <v>38050</v>
      </c>
      <c r="K36" s="36" t="s">
        <v>105</v>
      </c>
      <c r="L36" s="52"/>
      <c r="M36" s="39"/>
      <c r="N36" s="39"/>
      <c r="O36" s="39"/>
      <c r="P36" s="39"/>
      <c r="Q36" s="39">
        <f>I36</f>
        <v>350000</v>
      </c>
      <c r="R36" s="45"/>
      <c r="S36" s="5">
        <f t="shared" si="1"/>
        <v>0</v>
      </c>
      <c r="T36" s="46"/>
    </row>
    <row r="37" spans="1:20" s="47" customFormat="1" ht="31.5">
      <c r="A37" s="60" t="s">
        <v>106</v>
      </c>
      <c r="B37" s="42" t="s">
        <v>48</v>
      </c>
      <c r="C37" s="43">
        <v>6739</v>
      </c>
      <c r="D37" s="44">
        <v>500000</v>
      </c>
      <c r="E37" s="44">
        <v>0</v>
      </c>
      <c r="F37" s="34" t="s">
        <v>49</v>
      </c>
      <c r="G37" s="35" t="s">
        <v>101</v>
      </c>
      <c r="H37" s="36" t="s">
        <v>102</v>
      </c>
      <c r="I37" s="37">
        <f t="shared" si="0"/>
        <v>500000</v>
      </c>
      <c r="J37" s="38">
        <v>38055</v>
      </c>
      <c r="K37" s="36" t="s">
        <v>107</v>
      </c>
      <c r="L37" s="52"/>
      <c r="M37" s="39"/>
      <c r="N37" s="39"/>
      <c r="O37" s="39"/>
      <c r="P37" s="39"/>
      <c r="Q37" s="39">
        <f>I37</f>
        <v>500000</v>
      </c>
      <c r="R37" s="45"/>
      <c r="S37" s="5">
        <f t="shared" si="1"/>
        <v>0</v>
      </c>
      <c r="T37" s="46"/>
    </row>
    <row r="38" spans="1:20" s="47" customFormat="1" ht="63">
      <c r="A38" s="41" t="s">
        <v>108</v>
      </c>
      <c r="B38" s="42" t="s">
        <v>25</v>
      </c>
      <c r="C38" s="43" t="s">
        <v>109</v>
      </c>
      <c r="D38" s="44">
        <v>50000</v>
      </c>
      <c r="E38" s="44">
        <v>0</v>
      </c>
      <c r="F38" s="66" t="s">
        <v>30</v>
      </c>
      <c r="G38" s="67" t="s">
        <v>110</v>
      </c>
      <c r="H38" s="36" t="s">
        <v>111</v>
      </c>
      <c r="I38" s="37">
        <f t="shared" si="0"/>
        <v>50000</v>
      </c>
      <c r="J38" s="38">
        <v>42044</v>
      </c>
      <c r="K38" s="36" t="s">
        <v>112</v>
      </c>
      <c r="L38" s="39"/>
      <c r="M38" s="39"/>
      <c r="N38" s="39">
        <v>50000</v>
      </c>
      <c r="O38" s="39"/>
      <c r="P38" s="39"/>
      <c r="Q38" s="39"/>
      <c r="R38" s="45"/>
      <c r="S38" s="5">
        <f t="shared" si="1"/>
        <v>0</v>
      </c>
      <c r="T38" s="46"/>
    </row>
    <row r="39" spans="1:20" s="47" customFormat="1" ht="31.5">
      <c r="A39" s="41" t="s">
        <v>113</v>
      </c>
      <c r="B39" s="68" t="s">
        <v>48</v>
      </c>
      <c r="C39" s="43"/>
      <c r="D39" s="44">
        <v>138203.01</v>
      </c>
      <c r="E39" s="44">
        <v>0</v>
      </c>
      <c r="F39" s="34" t="s">
        <v>49</v>
      </c>
      <c r="G39" s="35" t="s">
        <v>114</v>
      </c>
      <c r="H39" s="36" t="s">
        <v>115</v>
      </c>
      <c r="I39" s="37">
        <f t="shared" si="0"/>
        <v>138203.01</v>
      </c>
      <c r="J39" s="38">
        <v>32927</v>
      </c>
      <c r="K39" s="51" t="s">
        <v>116</v>
      </c>
      <c r="L39" s="52"/>
      <c r="M39" s="39"/>
      <c r="N39" s="39"/>
      <c r="O39" s="39"/>
      <c r="P39" s="39"/>
      <c r="Q39" s="39">
        <f>I39</f>
        <v>138203.01</v>
      </c>
      <c r="R39" s="45"/>
      <c r="S39" s="5">
        <f t="shared" si="1"/>
        <v>0</v>
      </c>
      <c r="T39" s="46"/>
    </row>
    <row r="40" spans="1:20" s="47" customFormat="1" ht="31.5">
      <c r="A40" s="41" t="s">
        <v>117</v>
      </c>
      <c r="B40" s="68" t="s">
        <v>48</v>
      </c>
      <c r="C40" s="43"/>
      <c r="D40" s="44">
        <v>25000</v>
      </c>
      <c r="E40" s="44">
        <v>0</v>
      </c>
      <c r="F40" s="34" t="s">
        <v>49</v>
      </c>
      <c r="G40" s="35" t="s">
        <v>114</v>
      </c>
      <c r="H40" s="36" t="s">
        <v>115</v>
      </c>
      <c r="I40" s="37">
        <f t="shared" si="0"/>
        <v>25000</v>
      </c>
      <c r="J40" s="38">
        <v>32958</v>
      </c>
      <c r="K40" s="51" t="s">
        <v>118</v>
      </c>
      <c r="L40" s="52"/>
      <c r="M40" s="39"/>
      <c r="N40" s="39"/>
      <c r="O40" s="39"/>
      <c r="P40" s="39"/>
      <c r="Q40" s="39">
        <f>I40</f>
        <v>25000</v>
      </c>
      <c r="R40" s="45"/>
      <c r="S40" s="5">
        <f t="shared" si="1"/>
        <v>0</v>
      </c>
      <c r="T40" s="46"/>
    </row>
    <row r="41" spans="1:20" s="47" customFormat="1">
      <c r="A41" s="60" t="s">
        <v>119</v>
      </c>
      <c r="B41" s="42" t="s">
        <v>25</v>
      </c>
      <c r="C41" s="60">
        <v>213266</v>
      </c>
      <c r="D41" s="62">
        <v>8000000</v>
      </c>
      <c r="E41" s="62">
        <v>0</v>
      </c>
      <c r="F41" s="34" t="s">
        <v>49</v>
      </c>
      <c r="G41" s="35" t="s">
        <v>120</v>
      </c>
      <c r="H41" s="36" t="s">
        <v>121</v>
      </c>
      <c r="I41" s="37">
        <f t="shared" si="0"/>
        <v>8000000</v>
      </c>
      <c r="J41" s="38">
        <v>41635</v>
      </c>
      <c r="K41" s="51" t="s">
        <v>122</v>
      </c>
      <c r="L41" s="39"/>
      <c r="M41" s="39"/>
      <c r="N41" s="39"/>
      <c r="O41" s="39">
        <v>8000000</v>
      </c>
      <c r="P41" s="39"/>
      <c r="Q41" s="39">
        <v>0</v>
      </c>
      <c r="R41" s="45"/>
      <c r="S41" s="5">
        <f t="shared" si="1"/>
        <v>0</v>
      </c>
      <c r="T41" s="46"/>
    </row>
    <row r="42" spans="1:20" s="47" customFormat="1">
      <c r="A42" s="60" t="s">
        <v>123</v>
      </c>
      <c r="B42" s="42" t="s">
        <v>25</v>
      </c>
      <c r="C42" s="60">
        <v>225704</v>
      </c>
      <c r="D42" s="62">
        <v>8000000</v>
      </c>
      <c r="E42" s="62">
        <v>0</v>
      </c>
      <c r="F42" s="34" t="s">
        <v>49</v>
      </c>
      <c r="G42" s="35" t="s">
        <v>120</v>
      </c>
      <c r="H42" s="36" t="s">
        <v>121</v>
      </c>
      <c r="I42" s="37">
        <f t="shared" si="0"/>
        <v>8000000</v>
      </c>
      <c r="J42" s="38">
        <v>42000</v>
      </c>
      <c r="K42" s="51" t="s">
        <v>122</v>
      </c>
      <c r="L42" s="39"/>
      <c r="M42" s="39"/>
      <c r="N42" s="39">
        <v>8000000</v>
      </c>
      <c r="O42" s="39"/>
      <c r="P42" s="39"/>
      <c r="Q42" s="39">
        <v>0</v>
      </c>
      <c r="R42" s="45"/>
      <c r="S42" s="5">
        <f t="shared" si="1"/>
        <v>0</v>
      </c>
      <c r="T42" s="46"/>
    </row>
    <row r="43" spans="1:20" s="47" customFormat="1">
      <c r="A43" s="60" t="s">
        <v>124</v>
      </c>
      <c r="B43" s="42" t="s">
        <v>48</v>
      </c>
      <c r="C43" s="43">
        <v>26610</v>
      </c>
      <c r="D43" s="44">
        <v>650000</v>
      </c>
      <c r="E43" s="44">
        <v>0</v>
      </c>
      <c r="F43" s="34" t="s">
        <v>49</v>
      </c>
      <c r="G43" s="35" t="s">
        <v>125</v>
      </c>
      <c r="H43" s="36" t="s">
        <v>126</v>
      </c>
      <c r="I43" s="37">
        <f t="shared" si="0"/>
        <v>650000</v>
      </c>
      <c r="J43" s="38">
        <v>37386</v>
      </c>
      <c r="K43" s="36" t="s">
        <v>52</v>
      </c>
      <c r="L43" s="52"/>
      <c r="M43" s="39"/>
      <c r="N43" s="39"/>
      <c r="O43" s="39"/>
      <c r="P43" s="39"/>
      <c r="Q43" s="39">
        <f t="shared" ref="Q43:Q61" si="2">I43</f>
        <v>650000</v>
      </c>
      <c r="R43" s="45"/>
      <c r="S43" s="5">
        <f t="shared" si="1"/>
        <v>0</v>
      </c>
      <c r="T43" s="46"/>
    </row>
    <row r="44" spans="1:20" s="47" customFormat="1">
      <c r="A44" s="60" t="s">
        <v>127</v>
      </c>
      <c r="B44" s="42" t="s">
        <v>48</v>
      </c>
      <c r="C44" s="43">
        <v>6561</v>
      </c>
      <c r="D44" s="37">
        <v>305000</v>
      </c>
      <c r="E44" s="44">
        <v>75040</v>
      </c>
      <c r="F44" s="34" t="s">
        <v>49</v>
      </c>
      <c r="G44" s="35" t="s">
        <v>125</v>
      </c>
      <c r="H44" s="36" t="s">
        <v>126</v>
      </c>
      <c r="I44" s="37">
        <f t="shared" si="0"/>
        <v>229960</v>
      </c>
      <c r="J44" s="38">
        <v>37593</v>
      </c>
      <c r="K44" s="51" t="s">
        <v>128</v>
      </c>
      <c r="L44" s="39"/>
      <c r="M44" s="39"/>
      <c r="N44" s="39"/>
      <c r="O44" s="39"/>
      <c r="P44" s="39"/>
      <c r="Q44" s="39">
        <f t="shared" si="2"/>
        <v>229960</v>
      </c>
      <c r="R44" s="45"/>
      <c r="S44" s="5">
        <f t="shared" si="1"/>
        <v>0</v>
      </c>
      <c r="T44" s="46"/>
    </row>
    <row r="45" spans="1:20" s="47" customFormat="1">
      <c r="A45" s="60" t="s">
        <v>129</v>
      </c>
      <c r="B45" s="42" t="s">
        <v>48</v>
      </c>
      <c r="C45" s="43">
        <v>7396</v>
      </c>
      <c r="D45" s="37">
        <v>600000</v>
      </c>
      <c r="E45" s="44">
        <v>0</v>
      </c>
      <c r="F45" s="34" t="s">
        <v>49</v>
      </c>
      <c r="G45" s="35" t="s">
        <v>125</v>
      </c>
      <c r="H45" s="36" t="s">
        <v>126</v>
      </c>
      <c r="I45" s="37">
        <f t="shared" si="0"/>
        <v>600000</v>
      </c>
      <c r="J45" s="38">
        <v>37811</v>
      </c>
      <c r="K45" s="51" t="s">
        <v>130</v>
      </c>
      <c r="L45" s="52"/>
      <c r="M45" s="39"/>
      <c r="N45" s="39"/>
      <c r="O45" s="39"/>
      <c r="P45" s="39"/>
      <c r="Q45" s="39">
        <f t="shared" si="2"/>
        <v>600000</v>
      </c>
      <c r="R45" s="45"/>
      <c r="S45" s="5">
        <f t="shared" si="1"/>
        <v>0</v>
      </c>
      <c r="T45" s="46"/>
    </row>
    <row r="46" spans="1:20" s="47" customFormat="1">
      <c r="A46" s="60" t="s">
        <v>131</v>
      </c>
      <c r="B46" s="42" t="s">
        <v>48</v>
      </c>
      <c r="C46" s="43">
        <v>7409</v>
      </c>
      <c r="D46" s="37">
        <v>500000</v>
      </c>
      <c r="E46" s="44">
        <v>0</v>
      </c>
      <c r="F46" s="34" t="s">
        <v>49</v>
      </c>
      <c r="G46" s="35" t="s">
        <v>125</v>
      </c>
      <c r="H46" s="36" t="s">
        <v>126</v>
      </c>
      <c r="I46" s="37">
        <f t="shared" si="0"/>
        <v>500000</v>
      </c>
      <c r="J46" s="38">
        <v>37812</v>
      </c>
      <c r="K46" s="36" t="s">
        <v>132</v>
      </c>
      <c r="L46" s="39"/>
      <c r="M46" s="39"/>
      <c r="N46" s="39"/>
      <c r="O46" s="39"/>
      <c r="P46" s="39"/>
      <c r="Q46" s="39">
        <f t="shared" si="2"/>
        <v>500000</v>
      </c>
      <c r="R46" s="45"/>
      <c r="S46" s="5">
        <f t="shared" si="1"/>
        <v>0</v>
      </c>
      <c r="T46" s="46"/>
    </row>
    <row r="47" spans="1:20" s="47" customFormat="1">
      <c r="A47" s="43" t="s">
        <v>133</v>
      </c>
      <c r="B47" s="42" t="s">
        <v>48</v>
      </c>
      <c r="C47" s="43">
        <v>7523</v>
      </c>
      <c r="D47" s="37">
        <v>500000</v>
      </c>
      <c r="E47" s="44">
        <v>0</v>
      </c>
      <c r="F47" s="34" t="s">
        <v>49</v>
      </c>
      <c r="G47" s="35" t="s">
        <v>125</v>
      </c>
      <c r="H47" s="36" t="s">
        <v>126</v>
      </c>
      <c r="I47" s="37">
        <f t="shared" si="0"/>
        <v>500000</v>
      </c>
      <c r="J47" s="38">
        <v>37861</v>
      </c>
      <c r="K47" s="36" t="s">
        <v>134</v>
      </c>
      <c r="L47" s="39"/>
      <c r="M47" s="39"/>
      <c r="N47" s="39"/>
      <c r="O47" s="39"/>
      <c r="P47" s="39"/>
      <c r="Q47" s="39">
        <f t="shared" si="2"/>
        <v>500000</v>
      </c>
      <c r="R47" s="45"/>
      <c r="S47" s="5">
        <f t="shared" si="1"/>
        <v>0</v>
      </c>
      <c r="T47" s="46"/>
    </row>
    <row r="48" spans="1:20" s="47" customFormat="1">
      <c r="A48" s="60" t="s">
        <v>135</v>
      </c>
      <c r="B48" s="42" t="s">
        <v>48</v>
      </c>
      <c r="C48" s="43">
        <v>7714</v>
      </c>
      <c r="D48" s="37">
        <v>250000</v>
      </c>
      <c r="E48" s="44">
        <v>0</v>
      </c>
      <c r="F48" s="34" t="s">
        <v>49</v>
      </c>
      <c r="G48" s="35" t="s">
        <v>125</v>
      </c>
      <c r="H48" s="36" t="s">
        <v>126</v>
      </c>
      <c r="I48" s="37">
        <f t="shared" si="0"/>
        <v>250000</v>
      </c>
      <c r="J48" s="38">
        <v>37869</v>
      </c>
      <c r="K48" s="36" t="s">
        <v>136</v>
      </c>
      <c r="L48" s="39"/>
      <c r="M48" s="39"/>
      <c r="N48" s="39"/>
      <c r="O48" s="39"/>
      <c r="P48" s="39"/>
      <c r="Q48" s="39">
        <f t="shared" si="2"/>
        <v>250000</v>
      </c>
      <c r="R48" s="45"/>
      <c r="S48" s="5">
        <f t="shared" si="1"/>
        <v>0</v>
      </c>
      <c r="T48" s="46"/>
    </row>
    <row r="49" spans="1:20" s="47" customFormat="1">
      <c r="A49" s="60" t="s">
        <v>137</v>
      </c>
      <c r="B49" s="42" t="s">
        <v>48</v>
      </c>
      <c r="C49" s="43">
        <v>7715</v>
      </c>
      <c r="D49" s="44">
        <v>150000</v>
      </c>
      <c r="E49" s="44">
        <v>0</v>
      </c>
      <c r="F49" s="34" t="s">
        <v>49</v>
      </c>
      <c r="G49" s="35" t="s">
        <v>125</v>
      </c>
      <c r="H49" s="36" t="s">
        <v>126</v>
      </c>
      <c r="I49" s="37">
        <f t="shared" si="0"/>
        <v>150000</v>
      </c>
      <c r="J49" s="38">
        <v>37869</v>
      </c>
      <c r="K49" s="36" t="s">
        <v>138</v>
      </c>
      <c r="L49" s="39"/>
      <c r="M49" s="39"/>
      <c r="N49" s="39"/>
      <c r="O49" s="39"/>
      <c r="P49" s="39"/>
      <c r="Q49" s="39">
        <f t="shared" si="2"/>
        <v>150000</v>
      </c>
      <c r="R49" s="45"/>
      <c r="S49" s="5">
        <f t="shared" si="1"/>
        <v>0</v>
      </c>
      <c r="T49" s="46"/>
    </row>
    <row r="50" spans="1:20" s="47" customFormat="1">
      <c r="A50" s="60" t="s">
        <v>139</v>
      </c>
      <c r="B50" s="42" t="s">
        <v>48</v>
      </c>
      <c r="C50" s="43">
        <v>7795</v>
      </c>
      <c r="D50" s="44">
        <v>300000</v>
      </c>
      <c r="E50" s="44">
        <v>0</v>
      </c>
      <c r="F50" s="34" t="s">
        <v>49</v>
      </c>
      <c r="G50" s="35" t="s">
        <v>125</v>
      </c>
      <c r="H50" s="36" t="s">
        <v>126</v>
      </c>
      <c r="I50" s="37">
        <f t="shared" si="0"/>
        <v>300000</v>
      </c>
      <c r="J50" s="38">
        <v>37894</v>
      </c>
      <c r="K50" s="36" t="s">
        <v>140</v>
      </c>
      <c r="L50" s="39"/>
      <c r="M50" s="39"/>
      <c r="N50" s="39"/>
      <c r="O50" s="39"/>
      <c r="P50" s="39"/>
      <c r="Q50" s="39">
        <f t="shared" si="2"/>
        <v>300000</v>
      </c>
      <c r="R50" s="45"/>
      <c r="S50" s="5">
        <f t="shared" si="1"/>
        <v>0</v>
      </c>
      <c r="T50" s="46"/>
    </row>
    <row r="51" spans="1:20" s="47" customFormat="1">
      <c r="A51" s="41" t="s">
        <v>141</v>
      </c>
      <c r="B51" s="42" t="s">
        <v>48</v>
      </c>
      <c r="C51" s="43">
        <v>7796</v>
      </c>
      <c r="D51" s="44">
        <v>400000</v>
      </c>
      <c r="E51" s="44">
        <v>0</v>
      </c>
      <c r="F51" s="34" t="s">
        <v>49</v>
      </c>
      <c r="G51" s="35" t="s">
        <v>125</v>
      </c>
      <c r="H51" s="36" t="s">
        <v>126</v>
      </c>
      <c r="I51" s="37">
        <f t="shared" si="0"/>
        <v>400000</v>
      </c>
      <c r="J51" s="38">
        <v>37894</v>
      </c>
      <c r="K51" s="36" t="s">
        <v>142</v>
      </c>
      <c r="L51" s="52"/>
      <c r="M51" s="39"/>
      <c r="N51" s="39"/>
      <c r="O51" s="39"/>
      <c r="P51" s="39"/>
      <c r="Q51" s="39">
        <f t="shared" si="2"/>
        <v>400000</v>
      </c>
      <c r="R51" s="45"/>
      <c r="S51" s="5">
        <f t="shared" si="1"/>
        <v>0</v>
      </c>
      <c r="T51" s="46"/>
    </row>
    <row r="52" spans="1:20" s="47" customFormat="1">
      <c r="A52" s="60" t="s">
        <v>143</v>
      </c>
      <c r="B52" s="42" t="s">
        <v>48</v>
      </c>
      <c r="C52" s="43">
        <v>7704</v>
      </c>
      <c r="D52" s="44">
        <v>250000</v>
      </c>
      <c r="E52" s="44">
        <v>0</v>
      </c>
      <c r="F52" s="34" t="s">
        <v>49</v>
      </c>
      <c r="G52" s="35" t="s">
        <v>125</v>
      </c>
      <c r="H52" s="36" t="s">
        <v>126</v>
      </c>
      <c r="I52" s="37">
        <f t="shared" si="0"/>
        <v>250000</v>
      </c>
      <c r="J52" s="38">
        <v>37895</v>
      </c>
      <c r="K52" s="51" t="s">
        <v>144</v>
      </c>
      <c r="L52" s="39"/>
      <c r="M52" s="39"/>
      <c r="N52" s="39"/>
      <c r="O52" s="39"/>
      <c r="P52" s="39"/>
      <c r="Q52" s="39">
        <f t="shared" si="2"/>
        <v>250000</v>
      </c>
      <c r="R52" s="45"/>
      <c r="S52" s="5">
        <f t="shared" si="1"/>
        <v>0</v>
      </c>
      <c r="T52" s="46"/>
    </row>
    <row r="53" spans="1:20" s="47" customFormat="1">
      <c r="A53" s="41" t="s">
        <v>145</v>
      </c>
      <c r="B53" s="42" t="s">
        <v>48</v>
      </c>
      <c r="C53" s="43">
        <v>7845</v>
      </c>
      <c r="D53" s="44">
        <v>250000</v>
      </c>
      <c r="E53" s="44">
        <v>0</v>
      </c>
      <c r="F53" s="34" t="s">
        <v>49</v>
      </c>
      <c r="G53" s="35" t="s">
        <v>125</v>
      </c>
      <c r="H53" s="36" t="s">
        <v>126</v>
      </c>
      <c r="I53" s="37">
        <f t="shared" si="0"/>
        <v>250000</v>
      </c>
      <c r="J53" s="38">
        <v>37903</v>
      </c>
      <c r="K53" s="51" t="s">
        <v>146</v>
      </c>
      <c r="L53" s="39"/>
      <c r="M53" s="39"/>
      <c r="N53" s="39"/>
      <c r="O53" s="39"/>
      <c r="P53" s="39"/>
      <c r="Q53" s="39">
        <f t="shared" si="2"/>
        <v>250000</v>
      </c>
      <c r="R53" s="45"/>
      <c r="S53" s="5">
        <f t="shared" si="1"/>
        <v>0</v>
      </c>
      <c r="T53" s="46"/>
    </row>
    <row r="54" spans="1:20" s="47" customFormat="1">
      <c r="A54" s="41" t="s">
        <v>147</v>
      </c>
      <c r="B54" s="42" t="s">
        <v>48</v>
      </c>
      <c r="C54" s="43">
        <v>7320</v>
      </c>
      <c r="D54" s="44">
        <v>300000</v>
      </c>
      <c r="E54" s="44">
        <v>0</v>
      </c>
      <c r="F54" s="34" t="s">
        <v>49</v>
      </c>
      <c r="G54" s="35" t="s">
        <v>125</v>
      </c>
      <c r="H54" s="36" t="s">
        <v>126</v>
      </c>
      <c r="I54" s="37">
        <f t="shared" si="0"/>
        <v>300000</v>
      </c>
      <c r="J54" s="38">
        <v>37974</v>
      </c>
      <c r="K54" s="51" t="s">
        <v>144</v>
      </c>
      <c r="L54" s="39"/>
      <c r="M54" s="39"/>
      <c r="N54" s="39"/>
      <c r="O54" s="39"/>
      <c r="P54" s="39"/>
      <c r="Q54" s="39">
        <f t="shared" si="2"/>
        <v>300000</v>
      </c>
      <c r="R54" s="45"/>
      <c r="S54" s="5">
        <f t="shared" si="1"/>
        <v>0</v>
      </c>
      <c r="T54" s="46"/>
    </row>
    <row r="55" spans="1:20" s="47" customFormat="1" ht="31.5">
      <c r="A55" s="41" t="s">
        <v>148</v>
      </c>
      <c r="B55" s="42" t="s">
        <v>48</v>
      </c>
      <c r="C55" s="43">
        <v>7797</v>
      </c>
      <c r="D55" s="44">
        <v>400000</v>
      </c>
      <c r="E55" s="44">
        <v>0</v>
      </c>
      <c r="F55" s="34" t="s">
        <v>49</v>
      </c>
      <c r="G55" s="35" t="s">
        <v>125</v>
      </c>
      <c r="H55" s="36" t="s">
        <v>126</v>
      </c>
      <c r="I55" s="37">
        <f t="shared" si="0"/>
        <v>400000</v>
      </c>
      <c r="J55" s="38">
        <v>38168</v>
      </c>
      <c r="K55" s="51" t="s">
        <v>149</v>
      </c>
      <c r="L55" s="52"/>
      <c r="M55" s="39"/>
      <c r="N55" s="39"/>
      <c r="O55" s="39"/>
      <c r="P55" s="39"/>
      <c r="Q55" s="39">
        <f t="shared" si="2"/>
        <v>400000</v>
      </c>
      <c r="R55" s="45"/>
      <c r="S55" s="5">
        <f t="shared" si="1"/>
        <v>0</v>
      </c>
      <c r="T55" s="46"/>
    </row>
    <row r="56" spans="1:20" s="47" customFormat="1">
      <c r="A56" s="60" t="s">
        <v>150</v>
      </c>
      <c r="B56" s="42" t="s">
        <v>48</v>
      </c>
      <c r="C56" s="43">
        <v>6952</v>
      </c>
      <c r="D56" s="44">
        <v>250000</v>
      </c>
      <c r="E56" s="44">
        <v>0</v>
      </c>
      <c r="F56" s="34" t="s">
        <v>49</v>
      </c>
      <c r="G56" s="35" t="s">
        <v>125</v>
      </c>
      <c r="H56" s="36" t="s">
        <v>126</v>
      </c>
      <c r="I56" s="37">
        <f t="shared" si="0"/>
        <v>250000</v>
      </c>
      <c r="J56" s="38">
        <v>38168</v>
      </c>
      <c r="K56" s="51" t="s">
        <v>151</v>
      </c>
      <c r="L56" s="52"/>
      <c r="M56" s="39"/>
      <c r="N56" s="39"/>
      <c r="O56" s="39"/>
      <c r="P56" s="39"/>
      <c r="Q56" s="39">
        <f t="shared" si="2"/>
        <v>250000</v>
      </c>
      <c r="R56" s="45"/>
      <c r="S56" s="5">
        <f t="shared" si="1"/>
        <v>0</v>
      </c>
      <c r="T56" s="46"/>
    </row>
    <row r="57" spans="1:20">
      <c r="A57" s="48" t="s">
        <v>152</v>
      </c>
      <c r="B57" s="31" t="s">
        <v>48</v>
      </c>
      <c r="C57" s="32">
        <v>7800</v>
      </c>
      <c r="D57" s="37">
        <v>600000</v>
      </c>
      <c r="E57" s="33">
        <v>0</v>
      </c>
      <c r="F57" s="34" t="s">
        <v>49</v>
      </c>
      <c r="G57" s="35" t="s">
        <v>125</v>
      </c>
      <c r="H57" s="36" t="s">
        <v>126</v>
      </c>
      <c r="I57" s="37">
        <f t="shared" si="0"/>
        <v>600000</v>
      </c>
      <c r="J57" s="38">
        <v>38168</v>
      </c>
      <c r="K57" s="36" t="s">
        <v>153</v>
      </c>
      <c r="L57" s="39"/>
      <c r="M57" s="39"/>
      <c r="N57" s="39"/>
      <c r="O57" s="39"/>
      <c r="P57" s="39"/>
      <c r="Q57" s="39">
        <f t="shared" si="2"/>
        <v>600000</v>
      </c>
      <c r="S57" s="5">
        <f t="shared" si="1"/>
        <v>0</v>
      </c>
    </row>
    <row r="58" spans="1:20" s="47" customFormat="1">
      <c r="A58" s="60" t="s">
        <v>154</v>
      </c>
      <c r="B58" s="31" t="s">
        <v>48</v>
      </c>
      <c r="C58" s="32">
        <v>6842</v>
      </c>
      <c r="D58" s="37">
        <v>300000</v>
      </c>
      <c r="E58" s="33">
        <v>0</v>
      </c>
      <c r="F58" s="34" t="s">
        <v>49</v>
      </c>
      <c r="G58" s="35" t="s">
        <v>125</v>
      </c>
      <c r="H58" s="36" t="s">
        <v>126</v>
      </c>
      <c r="I58" s="37">
        <f t="shared" si="0"/>
        <v>300000</v>
      </c>
      <c r="J58" s="38">
        <v>38168</v>
      </c>
      <c r="K58" s="51" t="s">
        <v>146</v>
      </c>
      <c r="L58" s="39"/>
      <c r="M58" s="39"/>
      <c r="N58" s="39"/>
      <c r="O58" s="39"/>
      <c r="P58" s="39"/>
      <c r="Q58" s="39">
        <f t="shared" si="2"/>
        <v>300000</v>
      </c>
      <c r="R58" s="45"/>
      <c r="S58" s="5">
        <f t="shared" si="1"/>
        <v>0</v>
      </c>
      <c r="T58" s="46"/>
    </row>
    <row r="59" spans="1:20" s="47" customFormat="1">
      <c r="A59" s="60" t="s">
        <v>155</v>
      </c>
      <c r="B59" s="31" t="s">
        <v>48</v>
      </c>
      <c r="C59" s="32">
        <v>7375</v>
      </c>
      <c r="D59" s="37">
        <v>350000</v>
      </c>
      <c r="E59" s="33">
        <v>0</v>
      </c>
      <c r="F59" s="34" t="s">
        <v>49</v>
      </c>
      <c r="G59" s="35" t="s">
        <v>125</v>
      </c>
      <c r="H59" s="36" t="s">
        <v>126</v>
      </c>
      <c r="I59" s="37">
        <f t="shared" si="0"/>
        <v>350000</v>
      </c>
      <c r="J59" s="38">
        <v>38168</v>
      </c>
      <c r="K59" s="51" t="s">
        <v>146</v>
      </c>
      <c r="L59" s="52"/>
      <c r="M59" s="39"/>
      <c r="N59" s="39"/>
      <c r="O59" s="39"/>
      <c r="P59" s="39"/>
      <c r="Q59" s="39">
        <f t="shared" si="2"/>
        <v>350000</v>
      </c>
      <c r="R59" s="45"/>
      <c r="S59" s="5">
        <f t="shared" si="1"/>
        <v>0</v>
      </c>
      <c r="T59" s="46"/>
    </row>
    <row r="60" spans="1:20" s="47" customFormat="1">
      <c r="A60" s="60" t="s">
        <v>156</v>
      </c>
      <c r="B60" s="31" t="s">
        <v>48</v>
      </c>
      <c r="C60" s="32">
        <v>7737</v>
      </c>
      <c r="D60" s="37">
        <v>300000</v>
      </c>
      <c r="E60" s="33">
        <v>0</v>
      </c>
      <c r="F60" s="34" t="s">
        <v>49</v>
      </c>
      <c r="G60" s="35" t="s">
        <v>125</v>
      </c>
      <c r="H60" s="36" t="s">
        <v>126</v>
      </c>
      <c r="I60" s="37">
        <f t="shared" si="0"/>
        <v>300000</v>
      </c>
      <c r="J60" s="38">
        <v>38168</v>
      </c>
      <c r="K60" s="51" t="s">
        <v>146</v>
      </c>
      <c r="L60" s="39"/>
      <c r="M60" s="39"/>
      <c r="N60" s="39"/>
      <c r="O60" s="39"/>
      <c r="P60" s="39"/>
      <c r="Q60" s="39">
        <f t="shared" si="2"/>
        <v>300000</v>
      </c>
      <c r="R60" s="45"/>
      <c r="S60" s="5">
        <f t="shared" si="1"/>
        <v>0</v>
      </c>
      <c r="T60" s="46"/>
    </row>
    <row r="61" spans="1:20" s="47" customFormat="1">
      <c r="A61" s="41" t="s">
        <v>157</v>
      </c>
      <c r="B61" s="31" t="s">
        <v>48</v>
      </c>
      <c r="C61" s="32">
        <v>7799</v>
      </c>
      <c r="D61" s="44">
        <v>200000</v>
      </c>
      <c r="E61" s="33">
        <v>0</v>
      </c>
      <c r="F61" s="34" t="s">
        <v>49</v>
      </c>
      <c r="G61" s="35" t="s">
        <v>125</v>
      </c>
      <c r="H61" s="36" t="s">
        <v>126</v>
      </c>
      <c r="I61" s="37">
        <f t="shared" si="0"/>
        <v>200000</v>
      </c>
      <c r="J61" s="38">
        <v>38168</v>
      </c>
      <c r="K61" s="36" t="s">
        <v>158</v>
      </c>
      <c r="L61" s="39"/>
      <c r="M61" s="39"/>
      <c r="N61" s="39"/>
      <c r="O61" s="39"/>
      <c r="P61" s="39"/>
      <c r="Q61" s="39">
        <f t="shared" si="2"/>
        <v>200000</v>
      </c>
      <c r="R61" s="45"/>
      <c r="S61" s="5">
        <f t="shared" si="1"/>
        <v>0</v>
      </c>
      <c r="T61" s="46"/>
    </row>
    <row r="62" spans="1:20" s="47" customFormat="1" ht="31.5">
      <c r="A62" s="41" t="s">
        <v>159</v>
      </c>
      <c r="B62" s="31" t="s">
        <v>25</v>
      </c>
      <c r="C62" s="32">
        <v>225853</v>
      </c>
      <c r="D62" s="44">
        <v>200000</v>
      </c>
      <c r="E62" s="33"/>
      <c r="F62" s="36" t="s">
        <v>30</v>
      </c>
      <c r="G62" s="40" t="s">
        <v>160</v>
      </c>
      <c r="H62" s="36" t="s">
        <v>161</v>
      </c>
      <c r="I62" s="37">
        <f t="shared" si="0"/>
        <v>200000</v>
      </c>
      <c r="J62" s="38">
        <v>42024</v>
      </c>
      <c r="K62" s="36" t="s">
        <v>162</v>
      </c>
      <c r="L62" s="39"/>
      <c r="M62" s="37"/>
      <c r="N62" s="37">
        <v>200000</v>
      </c>
      <c r="O62" s="39"/>
      <c r="P62" s="39"/>
      <c r="Q62" s="39"/>
      <c r="R62" s="45"/>
      <c r="S62" s="5">
        <f>I62-SUM(L62:Q62)</f>
        <v>0</v>
      </c>
      <c r="T62" s="46"/>
    </row>
    <row r="63" spans="1:20" s="47" customFormat="1" hidden="1" outlineLevel="1">
      <c r="A63" s="41"/>
      <c r="B63" s="69"/>
      <c r="C63" s="43"/>
      <c r="D63" s="44"/>
      <c r="E63" s="44"/>
      <c r="F63" s="70"/>
      <c r="G63" s="70"/>
      <c r="H63" s="71"/>
      <c r="I63" s="57"/>
      <c r="J63" s="72"/>
      <c r="K63" s="71"/>
      <c r="L63" s="73"/>
      <c r="M63" s="57"/>
      <c r="N63" s="57"/>
      <c r="O63" s="73"/>
      <c r="P63" s="73"/>
      <c r="Q63" s="73"/>
      <c r="R63" s="45"/>
      <c r="S63" s="5">
        <f t="shared" si="1"/>
        <v>0</v>
      </c>
      <c r="T63" s="46"/>
    </row>
    <row r="64" spans="1:20" ht="16.5" collapsed="1" thickBot="1">
      <c r="A64" s="74"/>
      <c r="B64" s="75"/>
      <c r="C64" s="76"/>
      <c r="D64" s="77">
        <f>SUBTOTAL(9,D11:D62)</f>
        <v>54402467.799999997</v>
      </c>
      <c r="E64" s="78">
        <f>SUBTOTAL(9,E11:E62)</f>
        <v>75040</v>
      </c>
      <c r="F64" s="79"/>
      <c r="G64" s="79"/>
      <c r="H64" s="74"/>
      <c r="I64" s="77">
        <f>SUBTOTAL(9,I11:I62)</f>
        <v>54327427.799999997</v>
      </c>
      <c r="J64" s="80"/>
      <c r="K64" s="81" t="s">
        <v>163</v>
      </c>
      <c r="L64" s="77">
        <f t="shared" ref="L64:Q64" si="3">SUBTOTAL(9,L11:L62)</f>
        <v>463090.54000000004</v>
      </c>
      <c r="M64" s="77">
        <f t="shared" si="3"/>
        <v>411000</v>
      </c>
      <c r="N64" s="77">
        <f t="shared" si="3"/>
        <v>8415500</v>
      </c>
      <c r="O64" s="77">
        <f t="shared" si="3"/>
        <v>8025000</v>
      </c>
      <c r="P64" s="77">
        <f t="shared" si="3"/>
        <v>3200</v>
      </c>
      <c r="Q64" s="77">
        <f t="shared" si="3"/>
        <v>37009637.260000005</v>
      </c>
      <c r="S64" s="5">
        <f t="shared" si="1"/>
        <v>0</v>
      </c>
    </row>
    <row r="65" spans="5:22" ht="16.5" thickTop="1">
      <c r="H65" s="83" t="s">
        <v>164</v>
      </c>
      <c r="I65" s="84"/>
      <c r="J65" s="85"/>
      <c r="K65" s="86"/>
      <c r="L65" s="86"/>
      <c r="M65" s="86"/>
      <c r="N65" s="86"/>
      <c r="O65" s="86"/>
      <c r="P65" s="86"/>
      <c r="Q65" s="86"/>
    </row>
    <row r="66" spans="5:22">
      <c r="E66" s="82">
        <f>D64-E64-I64</f>
        <v>0</v>
      </c>
      <c r="H66" s="87"/>
      <c r="I66" s="84"/>
      <c r="J66" s="85"/>
      <c r="K66" s="86"/>
      <c r="L66" s="86"/>
      <c r="M66" s="86"/>
      <c r="N66" s="86"/>
      <c r="O66" s="86"/>
      <c r="P66" s="86"/>
      <c r="Q66" s="86"/>
    </row>
    <row r="67" spans="5:22">
      <c r="H67" s="88" t="s">
        <v>165</v>
      </c>
      <c r="I67" s="88"/>
      <c r="J67" s="88"/>
      <c r="K67" s="88"/>
      <c r="L67" s="88"/>
      <c r="M67" s="89"/>
      <c r="N67" s="89"/>
      <c r="O67" s="89"/>
      <c r="P67" s="90"/>
      <c r="Q67" s="89"/>
      <c r="R67" s="91"/>
      <c r="S67" s="92"/>
      <c r="T67" s="92"/>
      <c r="U67" s="92"/>
      <c r="V67" s="92"/>
    </row>
    <row r="68" spans="5:22">
      <c r="H68" s="93"/>
      <c r="I68" s="89"/>
      <c r="J68" s="10"/>
      <c r="K68" s="10"/>
      <c r="L68" s="10"/>
      <c r="M68" s="10"/>
      <c r="N68" s="10"/>
      <c r="O68" s="10"/>
      <c r="P68" s="94"/>
      <c r="Q68" s="10"/>
      <c r="R68" s="92"/>
      <c r="S68" s="92"/>
      <c r="T68" s="92"/>
      <c r="U68" s="92"/>
      <c r="V68" s="92"/>
    </row>
    <row r="69" spans="5:22">
      <c r="H69" s="89"/>
      <c r="I69" s="89"/>
      <c r="J69" s="10"/>
      <c r="K69" s="10"/>
      <c r="L69" s="10"/>
      <c r="M69" s="10"/>
      <c r="N69" s="10"/>
      <c r="O69" s="10"/>
      <c r="P69" s="94"/>
      <c r="Q69" s="10"/>
      <c r="R69" s="92"/>
      <c r="S69" s="92"/>
      <c r="T69" s="92"/>
      <c r="U69" s="92"/>
      <c r="V69" s="92"/>
    </row>
    <row r="70" spans="5:22">
      <c r="H70" s="89"/>
      <c r="I70" s="89"/>
      <c r="J70" s="10"/>
      <c r="K70" s="10"/>
      <c r="L70" s="10"/>
      <c r="M70" s="10"/>
      <c r="N70" s="10"/>
      <c r="O70" s="10"/>
      <c r="P70" s="94"/>
      <c r="Q70" s="10"/>
      <c r="R70" s="92"/>
      <c r="S70" s="92"/>
      <c r="T70" s="92"/>
      <c r="U70" s="92"/>
      <c r="V70" s="92"/>
    </row>
    <row r="71" spans="5:22">
      <c r="H71" s="87"/>
      <c r="I71" s="95" t="s">
        <v>166</v>
      </c>
      <c r="J71" s="96"/>
      <c r="K71" s="10"/>
      <c r="L71" s="97" t="s">
        <v>167</v>
      </c>
      <c r="M71" s="87"/>
      <c r="N71" s="98"/>
      <c r="O71" s="96"/>
      <c r="P71" s="99"/>
      <c r="Q71" s="96"/>
      <c r="S71" s="4"/>
      <c r="T71" s="92"/>
      <c r="U71" s="92"/>
      <c r="V71" s="92"/>
    </row>
    <row r="72" spans="5:22">
      <c r="H72" s="87"/>
      <c r="I72" s="95" t="s">
        <v>168</v>
      </c>
      <c r="J72" s="96"/>
      <c r="K72" s="10"/>
      <c r="L72" s="97" t="s">
        <v>169</v>
      </c>
      <c r="M72" s="87"/>
      <c r="N72" s="98"/>
      <c r="O72" s="96"/>
      <c r="P72" s="99"/>
      <c r="Q72" s="96"/>
      <c r="S72" s="4"/>
      <c r="T72" s="92"/>
      <c r="U72" s="92"/>
      <c r="V72" s="92"/>
    </row>
  </sheetData>
  <sheetProtection password="CE2A" sheet="1" objects="1" scenarios="1"/>
  <autoFilter ref="A10:Q62">
    <sortState ref="A11:Q62">
      <sortCondition ref="G10:G62"/>
    </sortState>
  </autoFilter>
  <mergeCells count="15">
    <mergeCell ref="K7:K9"/>
    <mergeCell ref="L7:Q7"/>
    <mergeCell ref="L8:N8"/>
    <mergeCell ref="O8:Q8"/>
    <mergeCell ref="H67:L67"/>
    <mergeCell ref="H1:Q1"/>
    <mergeCell ref="H2:Q2"/>
    <mergeCell ref="A7:A9"/>
    <mergeCell ref="B7:B9"/>
    <mergeCell ref="C7:C9"/>
    <mergeCell ref="D7:D9"/>
    <mergeCell ref="E7:E9"/>
    <mergeCell ref="H7:H9"/>
    <mergeCell ref="I7:I9"/>
    <mergeCell ref="J7:J9"/>
  </mergeCells>
  <printOptions horizontalCentered="1"/>
  <pageMargins left="0.25" right="0.25" top="1" bottom="1" header="0.75" footer="0.75"/>
  <pageSetup paperSize="9" scale="65" orientation="landscape" horizontalDpi="4294967293" verticalDpi="4294967294" r:id="rId1"/>
  <headerFooter alignWithMargins="0">
    <oddHeader>&amp;L&amp;10FDF Form 12 - Unliquidated Cash Advances</oddHeader>
    <oddFooter>&amp;L&amp;"Times New Roman,Regular"&amp;10&amp;A&amp;R&amp;"Times New Roman,Regular"&amp;8Page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3Q 2015 GF DILG Aging of CA</vt:lpstr>
      <vt:lpstr>'3Q 2015 GF DILG Aging of CA'!Print_Area</vt:lpstr>
      <vt:lpstr>'3Q 2015 GF DILG Aging of CA'!Print_Titles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USER80</cp:lastModifiedBy>
  <dcterms:created xsi:type="dcterms:W3CDTF">2015-12-15T12:17:02Z</dcterms:created>
  <dcterms:modified xsi:type="dcterms:W3CDTF">2015-12-15T12:19:50Z</dcterms:modified>
</cp:coreProperties>
</file>