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Sheet1" sheetId="1" r:id="rId1"/>
    <sheet name="Sheet2" sheetId="2" r:id="rId2"/>
  </sheets>
  <definedNames>
    <definedName name="_xlnm.Print_Area" localSheetId="1">'Sheet2'!$A$21:$I$39</definedName>
  </definedNames>
  <calcPr fullCalcOnLoad="1"/>
</workbook>
</file>

<file path=xl/sharedStrings.xml><?xml version="1.0" encoding="utf-8"?>
<sst xmlns="http://schemas.openxmlformats.org/spreadsheetml/2006/main" count="246" uniqueCount="198">
  <si>
    <t>ANNUAL GENDER AND DEVELOPMENT (GAD) ACCOMPLISHMENT REPORT</t>
  </si>
  <si>
    <t>REGION</t>
  </si>
  <si>
    <t>NCR</t>
  </si>
  <si>
    <t>PROVINCE</t>
  </si>
  <si>
    <t>CITY/MUNICIPALITY</t>
  </si>
  <si>
    <t>MALABON</t>
  </si>
  <si>
    <t>Gender Issue</t>
  </si>
  <si>
    <t>or</t>
  </si>
  <si>
    <t>GAD Mandate</t>
  </si>
  <si>
    <t>(1)</t>
  </si>
  <si>
    <t>Relevant LGU</t>
  </si>
  <si>
    <t>Program or</t>
  </si>
  <si>
    <t>Project</t>
  </si>
  <si>
    <t>(3)</t>
  </si>
  <si>
    <t>(2)</t>
  </si>
  <si>
    <t>GAD Objective</t>
  </si>
  <si>
    <t>GAD Activity</t>
  </si>
  <si>
    <t>(4)</t>
  </si>
  <si>
    <t>Performance</t>
  </si>
  <si>
    <t>Indicator and</t>
  </si>
  <si>
    <t>Target</t>
  </si>
  <si>
    <t>(5)</t>
  </si>
  <si>
    <t>Actual Results</t>
  </si>
  <si>
    <t>(6)</t>
  </si>
  <si>
    <t xml:space="preserve">Approved </t>
  </si>
  <si>
    <t>GAD Budget</t>
  </si>
  <si>
    <t>(7)</t>
  </si>
  <si>
    <t>Actual GAD</t>
  </si>
  <si>
    <t>Cost or</t>
  </si>
  <si>
    <t>Expenditure</t>
  </si>
  <si>
    <t>(8)</t>
  </si>
  <si>
    <t xml:space="preserve">Variance </t>
  </si>
  <si>
    <t>Remarks</t>
  </si>
  <si>
    <t>(9)</t>
  </si>
  <si>
    <t>CLIENT - FOCUSED</t>
  </si>
  <si>
    <t>Employment</t>
  </si>
  <si>
    <t>To assist &amp; provide emergency employment for displaced female &amp; male indigent constituents of Malabon City.</t>
  </si>
  <si>
    <t>Socio-Economic</t>
  </si>
  <si>
    <t>ORGANIZATION - FOCUSED</t>
  </si>
  <si>
    <t>To evaluate the status of every family members of fisherfolks increase awareness on Gender issues</t>
  </si>
  <si>
    <t>Enhancement of the Capabilities in the Implementation of Philippine Fisheries Code &amp; Other Laws Related to Gender Advocacy</t>
  </si>
  <si>
    <t>Sub-Total</t>
  </si>
  <si>
    <t>ATTRIBUTED PROGRAMS</t>
  </si>
  <si>
    <t>Title of LGU Programs or Project</t>
  </si>
  <si>
    <t>(10)</t>
  </si>
  <si>
    <t>HGDG PIMME/FIMME Score</t>
  </si>
  <si>
    <t>(11)</t>
  </si>
  <si>
    <t>Total Annual Program/ Project Cost or Expenditure</t>
  </si>
  <si>
    <t>(12)</t>
  </si>
  <si>
    <t>GAD Attributed Program/ Project Cost or Expenditures</t>
  </si>
  <si>
    <t>Variance or Remarks</t>
  </si>
  <si>
    <t>Ladies Brigade Assembly Training/Workshop</t>
  </si>
  <si>
    <t>Livelihood Training Program for Marginalized Women</t>
  </si>
  <si>
    <t>Araw ng Kabataang Malabonian (Malabon Youth Camp)</t>
  </si>
  <si>
    <t>Staff Development Training (Team-Building Capability Program)</t>
  </si>
  <si>
    <t>Araw ng Lupon Tagapamayapa</t>
  </si>
  <si>
    <t>Tanod Day General Assembly and Seminar Workshop</t>
  </si>
  <si>
    <t>National Urban Poor Solidarity Week Training Seminar and Workshop</t>
  </si>
  <si>
    <t>Community Leaders Empowerment Program</t>
  </si>
  <si>
    <t>City of Malabon Multi-Sectoral Year-End Assembly</t>
  </si>
  <si>
    <t>GRAND TOTAL</t>
  </si>
  <si>
    <t>Prepared by:</t>
  </si>
  <si>
    <r>
      <rPr>
        <b/>
        <sz val="11"/>
        <color indexed="8"/>
        <rFont val="Calibri"/>
        <family val="2"/>
      </rPr>
      <t>MELECIO B. ASIDAO</t>
    </r>
    <r>
      <rPr>
        <sz val="11"/>
        <color theme="1"/>
        <rFont val="Calibri"/>
        <family val="2"/>
      </rPr>
      <t>, GFPS TWG</t>
    </r>
  </si>
  <si>
    <t>Approved by:</t>
  </si>
  <si>
    <r>
      <rPr>
        <b/>
        <sz val="11"/>
        <color indexed="8"/>
        <rFont val="Calibri"/>
        <family val="2"/>
      </rPr>
      <t>Hon. ANTOLIN A. ORETA III</t>
    </r>
    <r>
      <rPr>
        <sz val="11"/>
        <color theme="1"/>
        <rFont val="Calibri"/>
        <family val="2"/>
      </rPr>
      <t>, Local Chief Executive</t>
    </r>
  </si>
  <si>
    <t>Date:</t>
  </si>
  <si>
    <t>ANNUAL GENDER AND DEVELOPMENT (GAD) PLAN AND BUDGET</t>
  </si>
  <si>
    <t>FY 2018</t>
  </si>
  <si>
    <t>GAD BUDGET</t>
  </si>
  <si>
    <t>MOOE</t>
  </si>
  <si>
    <t>PS</t>
  </si>
  <si>
    <t>CO</t>
  </si>
  <si>
    <t>Program or Project</t>
  </si>
  <si>
    <t>Lead or                    Responsible Office</t>
  </si>
  <si>
    <t>Lead or              Responsible Office</t>
  </si>
  <si>
    <t>GAD Attributed Program/ Project Budget</t>
  </si>
  <si>
    <t>Total Annual Program/ Project Budget</t>
  </si>
  <si>
    <t>HGDG                                Design/ Funding Facitility/Generic Checklist Score</t>
  </si>
  <si>
    <t>Emergency Employment for Indigent in the Community</t>
  </si>
  <si>
    <t>CUPAO</t>
  </si>
  <si>
    <t xml:space="preserve">Socio Economic Seminar/Workshp for Women Entreprenuer </t>
  </si>
  <si>
    <t>To support &amp; provide to enhance their skills for gainful employment or economic entrepreneurship</t>
  </si>
  <si>
    <t xml:space="preserve">100 indigent malabon constituents to have immediate and temporary employment </t>
  </si>
  <si>
    <t>First Aid Awareness during Disaster</t>
  </si>
  <si>
    <t>To give participants knowledge /awareness safety measures during disaster</t>
  </si>
  <si>
    <t>Seminar on Disaster Preparedness of ISF/Women in the Community</t>
  </si>
  <si>
    <t>115 participants to develop safety measures during disaster</t>
  </si>
  <si>
    <t>120  women participants to attend the seminar workshop</t>
  </si>
  <si>
    <t>To advocate the United Persons with Disability about Gender and Development concepts to be integrated in all programs.</t>
  </si>
  <si>
    <t>United Person's with Disability General Assembly</t>
  </si>
  <si>
    <t>Gather 1000 Person's with Disability to participate in General Assembly</t>
  </si>
  <si>
    <t>Assembly of PWD</t>
  </si>
  <si>
    <t>Awareness of Fisherfolks awareness to Fisheries Code &amp; Law</t>
  </si>
  <si>
    <t>100  Fisherfolks to attend the seminar and learn the fisheries code &amp; laws</t>
  </si>
  <si>
    <t>To enhance the physical, social, emotional, cognitive, psychological, spiritual and language  development of young children (Section 3b of RA 8980)</t>
  </si>
  <si>
    <t>To enhance the role of parents and other care givers and educators of their children from birth onwards (Section 3c of RA 8980)</t>
  </si>
  <si>
    <t>To enhance and sustain the efforts of the communities to promote ECCD programs and ensure that special support is provided to the poor and disadvantaged communities(Section 3 of RA 8980)</t>
  </si>
  <si>
    <t>Section 7(b) of RA 8980 (ECCD Act):LGU shall be primarily responsible for implementing National ECCD Program by providing basic public ECCD services</t>
  </si>
  <si>
    <t>Provision of financial Assistance to families with children below 5 years old</t>
  </si>
  <si>
    <t>Children and Youth Welfare Program (Early Childhood Care and Development)</t>
  </si>
  <si>
    <t>Number of families with children below 5 years old given financial assistance  1970 familis (estimate)</t>
  </si>
  <si>
    <t>Local ECCD Congress</t>
  </si>
  <si>
    <t>Section 49 of City Ordinance 02-2017 "Observance of International Women's Day every March 8; Section 50 of City Ordinance 02-2017 "A women's congress shall be held every March of each year"</t>
  </si>
  <si>
    <t>Section 51 of City Ordinance 02-2017: A GAD Summit shall be held on the first week of December every year.."</t>
  </si>
  <si>
    <t>Number of participants: 600 males, 150 females</t>
  </si>
  <si>
    <t>To ensure that its constituents will directly participate in the development of its programs and projects and ensure their full participation and involvement in the development process;</t>
  </si>
  <si>
    <t xml:space="preserve">Celebration of International Women's Day   </t>
  </si>
  <si>
    <t>Conduct of Women's Congress</t>
  </si>
  <si>
    <t>Conduct of GAD Summit</t>
  </si>
  <si>
    <t>Women Welfare Porgram</t>
  </si>
  <si>
    <t>No. of Individuals participated : 200 individuals (100males/100 females)</t>
  </si>
  <si>
    <t xml:space="preserve">No. of Individuals participated : 1,000 individuals </t>
  </si>
  <si>
    <t>Section 13 of RA 9710 "Equal Access and Elimination of Discrimination in Education, Scholarships and Training</t>
  </si>
  <si>
    <t>To provide assistance to marginalized men and women students of Malabon</t>
  </si>
  <si>
    <t>Educational Assistance for marginalized male and female trainees enrolled in non-traditional skills training</t>
  </si>
  <si>
    <t>Short Course in Basic Massage (Hilot Wellness)</t>
  </si>
  <si>
    <t>No. of Students given financial assistance : 300 trainees (150 males and 150 females)</t>
  </si>
  <si>
    <t>Section 30 of RA 9710 "Women in Especially Difficult Circumstances (WEDC)" … Local Government Units are therefore mandated to deliver the necessary services and interventions under their respective jurisdictions</t>
  </si>
  <si>
    <t>To provide assistance program for Women in Especially Difficult Circumstances (WEDC)</t>
  </si>
  <si>
    <t>WEDC Program</t>
  </si>
  <si>
    <t>Allowance support to the children of WEDC who are enrolled (in-school)</t>
  </si>
  <si>
    <t>No. of children of WEDC given assistance : 3,500 children</t>
  </si>
  <si>
    <t>Medicines/ Medical/ Laboratory Assistance</t>
  </si>
  <si>
    <t>Hospitalization Support Assistance</t>
  </si>
  <si>
    <t>No. of WEDC benefitted: 6,000 (estimate)</t>
  </si>
  <si>
    <t>No. of WEDC benefitted: 100 (estimate)</t>
  </si>
  <si>
    <t>Livelihood/ Financial Assistance</t>
  </si>
  <si>
    <t>No. of WEDC benefitted: 600 (estimate)</t>
  </si>
  <si>
    <t>Section 20 of RA 10354 (RP-RH) "Public Awareness"</t>
  </si>
  <si>
    <t>To inform  constituents of reproductive age group of the methods of family planning and responsible parenting and safe sex</t>
  </si>
  <si>
    <t>Conduct of age apporpriate discussions with the adolescent age group</t>
  </si>
  <si>
    <t>Usapang Sessions in 21 barangays</t>
  </si>
  <si>
    <t>No. of individual availed family planning commodities : 500 individuals (estimate)</t>
  </si>
  <si>
    <t>No. of Adolescent who consulted/ participated : 28,534 (64%)</t>
  </si>
  <si>
    <t xml:space="preserve">Purchase of capital outlay </t>
  </si>
  <si>
    <t>STI-STD AIDS Awareness, Management and Treatment</t>
  </si>
  <si>
    <t>STI-HIV AIDS Prevalence: 1% lower (estimate)</t>
  </si>
  <si>
    <t xml:space="preserve">Section 31 of RA 9262 (Anti VAWC Law)  Health Care Provider response to Abuse </t>
  </si>
  <si>
    <t xml:space="preserve">To protect the family and its members particularly women and children, from  violence and threats to their personal safety and security </t>
  </si>
  <si>
    <t>Children and Youth Welfare Program / Women Welfare Program</t>
  </si>
  <si>
    <t>Operationalization of WCPU</t>
  </si>
  <si>
    <t>No. of VAWC case addressed/ managed: 30 women, 20 children</t>
  </si>
  <si>
    <t>Section 7b(4)of RA 8980 (ECCD Act):LGU shall be providing counterpart funds for the training and continuing education of ECCD service providers,  and supporting operations of City and Barangay ECCD Coordinating Committees</t>
  </si>
  <si>
    <t>Capacity Development of Public ECCD Service Providers</t>
  </si>
  <si>
    <t>No. of Public ECCD service providers participated : 70</t>
  </si>
  <si>
    <t>Section 7b(3)of RA 8980 (ECCD Act):LGU shall be ensuring that service providers of public ECCD prog. under their direct supervision shall be justly compensated that adequate funds are made available &amp; their working condition are conducive to fulfill nat'l quality standards</t>
  </si>
  <si>
    <t>To ensure that the public ECCD service providers are compensated</t>
  </si>
  <si>
    <t>Provision of allowance for Child Development Centers (CDC) Assistants and Home Based Workers</t>
  </si>
  <si>
    <t>Support to ECCD Program (Additional Child Dev't Center Teacher Aides)</t>
  </si>
  <si>
    <t>No. of CDC Assistants and Home Based Workers given allowances: 85 CDC Assistants and 90 Home Based volunteers</t>
  </si>
  <si>
    <t>Section 29 of RA 9710 "Right to Information":  All government agencies, instrumentalities and LGUs shall develop and make available Information, Education and Communication (IEC) materials on their specific programs, services and funding outlays on women's empowerment and gender equality</t>
  </si>
  <si>
    <t>To increase awareness of constituents on Gender and Development</t>
  </si>
  <si>
    <t>Information Education Campaign</t>
  </si>
  <si>
    <t>Conduct of IEC Activities</t>
  </si>
  <si>
    <t>No. of deployed field workers : 380 individuals (190 males and 190 females)</t>
  </si>
  <si>
    <t>No. of individuals reached: 50% of the popultion aged 7 years old and above</t>
  </si>
  <si>
    <t>Section 37 (a) of  RA 9710 "Planning, Budgeting, Monitoring and Evaluation for GAD</t>
  </si>
  <si>
    <t>To ensure the full integration of women's concerns in the mainstream of development</t>
  </si>
  <si>
    <t>Planning and Budgeting</t>
  </si>
  <si>
    <t>Updating of GAD Database</t>
  </si>
  <si>
    <t>Date of Submission of GAD Plan and Budget and Annual Accomplishment Report March 31, 2018</t>
  </si>
  <si>
    <t>Planning and Budgetting Workshop</t>
  </si>
  <si>
    <t>Monitoring and Evaluation Activities</t>
  </si>
  <si>
    <t>Section 37 (c) of  RA 9710 "Creation and/or Strengthening of GAD Focal Points (GFPs)</t>
  </si>
  <si>
    <t>To strengthen the GAD Focal Points in the Locality</t>
  </si>
  <si>
    <t>Training in GAD Updates / Attendance to conferences, workshops and or the like</t>
  </si>
  <si>
    <t>No. of trainings / conferences or similar activities attended: at least 3</t>
  </si>
  <si>
    <t>To fully operationalize the City Gender And Development (GAD) Center</t>
  </si>
  <si>
    <t>Capacity Development</t>
  </si>
  <si>
    <t>GAD Program</t>
  </si>
  <si>
    <t>General Administrative Support and Suport to Operation of GAD Center</t>
  </si>
  <si>
    <t>Fully functional GAD Center</t>
  </si>
  <si>
    <t>Community Facility Enhancement Porgram (Streetlights, Multipurpose Hall)</t>
  </si>
  <si>
    <t>Malabon Youth Celebration (Araw ng Kabataang Malabonian)</t>
  </si>
  <si>
    <t>Capacity Development for Ladies Brigade</t>
  </si>
  <si>
    <t>Oplan Kalusugan (Other Professiona Services)</t>
  </si>
  <si>
    <t>Philhealth Sponsroship Program for 2,500 families</t>
  </si>
  <si>
    <t>Support to PBM &amp; Ospital ng Malabon (including medicines and medical supplies)</t>
  </si>
  <si>
    <t>Public Safety Program (Hiring of enforcers and fabrication of fixed railings)</t>
  </si>
  <si>
    <t>Kalingang Malabonian Program</t>
  </si>
  <si>
    <t>Peace and Order Program</t>
  </si>
  <si>
    <t>Scholarship Program</t>
  </si>
  <si>
    <t>PWD Development Program</t>
  </si>
  <si>
    <t>Cooperative Development Program (Training, Assemblies)</t>
  </si>
  <si>
    <t>Search for Huwarang Pamilyang Pilipino</t>
  </si>
  <si>
    <t>3879 families</t>
  </si>
  <si>
    <t>5,000 individuals</t>
  </si>
  <si>
    <t xml:space="preserve">2,000 individuals </t>
  </si>
  <si>
    <t>3,500 children</t>
  </si>
  <si>
    <t>600 beneficiaries</t>
  </si>
  <si>
    <t>MALABON CITY</t>
  </si>
  <si>
    <t>ELENA F. MIGUEL</t>
  </si>
  <si>
    <t>GAD Focal Person</t>
  </si>
  <si>
    <t>HON. ANTOLIN A. ORETA III</t>
  </si>
  <si>
    <t>City Mayor</t>
  </si>
  <si>
    <t>METRO MANILA</t>
  </si>
  <si>
    <t>2,920 beneficiaries</t>
  </si>
  <si>
    <t>117 beneficiaries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</si>
</sst>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00000"/>
  </numFmts>
  <fonts count="62">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sz val="8"/>
      <color indexed="8"/>
      <name val="Calibri"/>
      <family val="2"/>
    </font>
    <font>
      <b/>
      <sz val="9"/>
      <color indexed="8"/>
      <name val="Calibri"/>
      <family val="2"/>
    </font>
    <font>
      <b/>
      <sz val="11"/>
      <color indexed="60"/>
      <name val="Calibri"/>
      <family val="2"/>
    </font>
    <font>
      <b/>
      <i/>
      <sz val="11"/>
      <color indexed="8"/>
      <name val="Calibri"/>
      <family val="2"/>
    </font>
    <font>
      <b/>
      <sz val="12"/>
      <color indexed="8"/>
      <name val="Calibri"/>
      <family val="2"/>
    </font>
    <font>
      <b/>
      <sz val="1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b/>
      <sz val="10"/>
      <color indexed="60"/>
      <name val="Calibri"/>
      <family val="2"/>
    </font>
    <font>
      <sz val="10"/>
      <color indexed="10"/>
      <name val="Calibri"/>
      <family val="2"/>
    </font>
    <font>
      <b/>
      <sz val="10"/>
      <color indexed="10"/>
      <name val="Calibri"/>
      <family val="2"/>
    </font>
    <font>
      <b/>
      <sz val="9"/>
      <color indexed="60"/>
      <name val="Calibri"/>
      <family val="2"/>
    </font>
    <font>
      <sz val="8.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sz val="8"/>
      <color theme="1"/>
      <name val="Calibri"/>
      <family val="2"/>
    </font>
    <font>
      <b/>
      <sz val="9"/>
      <color theme="1"/>
      <name val="Calibri"/>
      <family val="2"/>
    </font>
    <font>
      <sz val="10"/>
      <color theme="1"/>
      <name val="Calibri"/>
      <family val="2"/>
    </font>
    <font>
      <b/>
      <sz val="11"/>
      <color rgb="FFC00000"/>
      <name val="Calibri"/>
      <family val="2"/>
    </font>
    <font>
      <b/>
      <i/>
      <sz val="11"/>
      <color theme="1"/>
      <name val="Calibri"/>
      <family val="2"/>
    </font>
    <font>
      <b/>
      <sz val="12"/>
      <color theme="1"/>
      <name val="Calibri"/>
      <family val="2"/>
    </font>
    <font>
      <b/>
      <sz val="14"/>
      <color theme="1"/>
      <name val="Calibri"/>
      <family val="2"/>
    </font>
    <font>
      <sz val="10"/>
      <color rgb="FFFF0000"/>
      <name val="Calibri"/>
      <family val="2"/>
    </font>
    <font>
      <b/>
      <sz val="10"/>
      <color theme="1"/>
      <name val="Calibri"/>
      <family val="2"/>
    </font>
    <font>
      <b/>
      <sz val="10"/>
      <color rgb="FFFF0000"/>
      <name val="Calibri"/>
      <family val="2"/>
    </font>
    <font>
      <b/>
      <sz val="9"/>
      <color rgb="FFC00000"/>
      <name val="Calibri"/>
      <family val="2"/>
    </font>
    <font>
      <b/>
      <sz val="10"/>
      <color rgb="FFC00000"/>
      <name val="Calibri"/>
      <family val="2"/>
    </font>
    <font>
      <sz val="8.5"/>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style="thin"/>
      <top style="thin"/>
      <bottom/>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thin"/>
      <top/>
      <bottom style="thin"/>
    </border>
    <border>
      <left/>
      <right style="thin"/>
      <top/>
      <bottom style="thin"/>
    </border>
    <border>
      <left/>
      <right style="thin"/>
      <top style="thin"/>
      <bottom/>
    </border>
    <border>
      <left style="thin"/>
      <right/>
      <top/>
      <bottom/>
    </border>
    <border>
      <left/>
      <right style="thin"/>
      <top/>
      <bottom/>
    </border>
    <border>
      <left style="thin"/>
      <right/>
      <top/>
      <bottom style="thin"/>
    </border>
    <border>
      <left/>
      <right/>
      <top/>
      <bottom style="thin"/>
    </border>
    <border>
      <left style="thin"/>
      <right/>
      <top style="thin"/>
      <bottom/>
    </border>
    <border>
      <left style="thin"/>
      <right style="thin"/>
      <top style="thin"/>
      <bottom style="double"/>
    </border>
    <border>
      <left style="thin"/>
      <right style="thin"/>
      <top>
        <color indexed="63"/>
      </top>
      <bottom style="double"/>
    </border>
    <border>
      <left style="thin"/>
      <right/>
      <top>
        <color indexed="63"/>
      </top>
      <bottom style="double"/>
    </border>
    <border>
      <left/>
      <right/>
      <top>
        <color indexed="63"/>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7">
    <xf numFmtId="0" fontId="0" fillId="0" borderId="0" xfId="0" applyFont="1" applyAlignment="1">
      <alignment/>
    </xf>
    <xf numFmtId="0" fontId="46" fillId="0" borderId="0" xfId="0" applyFont="1" applyAlignment="1">
      <alignment/>
    </xf>
    <xf numFmtId="0" fontId="0" fillId="0" borderId="10" xfId="0" applyBorder="1" applyAlignment="1">
      <alignment/>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xf>
    <xf numFmtId="0" fontId="0" fillId="0" borderId="14" xfId="0" applyBorder="1" applyAlignment="1">
      <alignment horizontal="center" vertical="center"/>
    </xf>
    <xf numFmtId="0" fontId="48" fillId="0" borderId="10" xfId="0" applyFont="1" applyBorder="1" applyAlignment="1">
      <alignment vertical="center" wrapText="1"/>
    </xf>
    <xf numFmtId="164" fontId="0" fillId="0" borderId="10" xfId="0" applyNumberFormat="1" applyBorder="1" applyAlignment="1">
      <alignment horizontal="center" vertical="center"/>
    </xf>
    <xf numFmtId="0" fontId="0" fillId="0" borderId="10" xfId="0" applyBorder="1" applyAlignment="1">
      <alignment horizontal="center"/>
    </xf>
    <xf numFmtId="0" fontId="0" fillId="0" borderId="15" xfId="0" applyBorder="1" applyAlignment="1">
      <alignment horizontal="center" vertical="center"/>
    </xf>
    <xf numFmtId="0" fontId="0" fillId="0" borderId="10" xfId="0" applyBorder="1" applyAlignment="1">
      <alignment horizontal="center" vertical="center"/>
    </xf>
    <xf numFmtId="0" fontId="48" fillId="0" borderId="10" xfId="0" applyFont="1" applyBorder="1" applyAlignment="1">
      <alignment vertical="center"/>
    </xf>
    <xf numFmtId="0" fontId="48" fillId="0" borderId="10" xfId="0" applyFont="1" applyBorder="1" applyAlignment="1">
      <alignment/>
    </xf>
    <xf numFmtId="0" fontId="48" fillId="0" borderId="0" xfId="0" applyFont="1" applyAlignment="1">
      <alignment/>
    </xf>
    <xf numFmtId="0" fontId="48" fillId="0" borderId="14" xfId="0" applyFont="1" applyBorder="1" applyAlignment="1">
      <alignment/>
    </xf>
    <xf numFmtId="0" fontId="0" fillId="0" borderId="15" xfId="0" applyBorder="1" applyAlignment="1">
      <alignment/>
    </xf>
    <xf numFmtId="0" fontId="48" fillId="0" borderId="10" xfId="0" applyFont="1" applyBorder="1" applyAlignment="1">
      <alignment wrapText="1"/>
    </xf>
    <xf numFmtId="164" fontId="0" fillId="0" borderId="14" xfId="0" applyNumberFormat="1" applyBorder="1" applyAlignment="1">
      <alignment horizontal="center" vertical="center"/>
    </xf>
    <xf numFmtId="0" fontId="49" fillId="0" borderId="10" xfId="0" applyFont="1" applyBorder="1" applyAlignment="1">
      <alignment vertical="center" wrapText="1"/>
    </xf>
    <xf numFmtId="0" fontId="49" fillId="0" borderId="10" xfId="0" applyFont="1" applyBorder="1" applyAlignment="1">
      <alignment horizontal="center" vertical="center" wrapText="1"/>
    </xf>
    <xf numFmtId="0" fontId="49" fillId="0" borderId="14" xfId="0" applyFont="1" applyBorder="1" applyAlignment="1">
      <alignment vertical="center"/>
    </xf>
    <xf numFmtId="0" fontId="48" fillId="0" borderId="14" xfId="0" applyFont="1" applyBorder="1" applyAlignment="1">
      <alignment vertical="center" wrapText="1"/>
    </xf>
    <xf numFmtId="0" fontId="50" fillId="0" borderId="16" xfId="0" applyFont="1" applyBorder="1" applyAlignment="1">
      <alignment vertical="center"/>
    </xf>
    <xf numFmtId="0" fontId="50" fillId="0" borderId="16" xfId="0" applyFont="1" applyBorder="1" applyAlignment="1">
      <alignment wrapText="1"/>
    </xf>
    <xf numFmtId="164" fontId="46" fillId="0" borderId="10" xfId="0" applyNumberFormat="1" applyFon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0" fontId="51" fillId="0" borderId="12" xfId="0" applyFont="1" applyBorder="1" applyAlignment="1">
      <alignment horizontal="center" vertical="center" wrapText="1"/>
    </xf>
    <xf numFmtId="49" fontId="48" fillId="0" borderId="17" xfId="0" applyNumberFormat="1" applyFont="1" applyBorder="1" applyAlignment="1">
      <alignment horizontal="center"/>
    </xf>
    <xf numFmtId="164" fontId="48" fillId="0" borderId="12" xfId="0" applyNumberFormat="1" applyFont="1" applyBorder="1" applyAlignment="1">
      <alignment horizontal="center" vertical="center" wrapText="1"/>
    </xf>
    <xf numFmtId="49" fontId="51" fillId="0" borderId="17" xfId="0" applyNumberFormat="1" applyFont="1" applyBorder="1" applyAlignment="1">
      <alignment horizontal="center"/>
    </xf>
    <xf numFmtId="0" fontId="0" fillId="0" borderId="10" xfId="0" applyBorder="1" applyAlignment="1">
      <alignment horizontal="center" vertical="center"/>
    </xf>
    <xf numFmtId="0" fontId="48" fillId="0" borderId="16" xfId="0" applyFont="1" applyBorder="1" applyAlignment="1">
      <alignment/>
    </xf>
    <xf numFmtId="164" fontId="0" fillId="0" borderId="10" xfId="0" applyNumberFormat="1" applyBorder="1" applyAlignment="1">
      <alignment/>
    </xf>
    <xf numFmtId="164" fontId="52" fillId="0" borderId="10" xfId="0" applyNumberFormat="1" applyFont="1" applyBorder="1" applyAlignment="1">
      <alignment horizontal="center"/>
    </xf>
    <xf numFmtId="0" fontId="0" fillId="0" borderId="11" xfId="0" applyFont="1" applyBorder="1" applyAlignment="1">
      <alignment/>
    </xf>
    <xf numFmtId="0" fontId="0" fillId="0" borderId="19" xfId="0" applyFont="1" applyBorder="1" applyAlignment="1">
      <alignment/>
    </xf>
    <xf numFmtId="164" fontId="0" fillId="0" borderId="11" xfId="0" applyNumberFormat="1" applyFont="1" applyBorder="1" applyAlignment="1">
      <alignment/>
    </xf>
    <xf numFmtId="0" fontId="0" fillId="0" borderId="20" xfId="0" applyFont="1" applyBorder="1" applyAlignment="1">
      <alignment/>
    </xf>
    <xf numFmtId="0" fontId="0" fillId="0" borderId="0" xfId="0" applyFont="1" applyBorder="1" applyAlignment="1">
      <alignment/>
    </xf>
    <xf numFmtId="0" fontId="0" fillId="0" borderId="21" xfId="0" applyFont="1" applyBorder="1" applyAlignment="1">
      <alignment/>
    </xf>
    <xf numFmtId="164" fontId="0" fillId="0" borderId="0" xfId="0" applyNumberFormat="1" applyFont="1" applyBorder="1" applyAlignment="1">
      <alignment/>
    </xf>
    <xf numFmtId="0" fontId="0" fillId="0" borderId="22" xfId="0" applyFont="1" applyBorder="1" applyAlignment="1">
      <alignment/>
    </xf>
    <xf numFmtId="0" fontId="0" fillId="0" borderId="18" xfId="0" applyFont="1" applyBorder="1" applyAlignment="1">
      <alignment/>
    </xf>
    <xf numFmtId="164" fontId="0" fillId="0" borderId="23" xfId="0" applyNumberFormat="1" applyFont="1" applyBorder="1" applyAlignment="1">
      <alignment/>
    </xf>
    <xf numFmtId="0" fontId="0" fillId="0" borderId="24" xfId="0" applyBorder="1" applyAlignment="1">
      <alignment/>
    </xf>
    <xf numFmtId="49" fontId="0" fillId="0" borderId="10" xfId="0" applyNumberFormat="1" applyBorder="1" applyAlignment="1">
      <alignment horizontal="center" vertical="center"/>
    </xf>
    <xf numFmtId="164" fontId="49" fillId="0" borderId="10" xfId="0" applyNumberFormat="1" applyFont="1" applyBorder="1" applyAlignment="1">
      <alignment horizontal="center" vertical="center" wrapText="1"/>
    </xf>
    <xf numFmtId="164" fontId="49" fillId="0" borderId="14" xfId="0" applyNumberFormat="1" applyFont="1" applyBorder="1" applyAlignment="1">
      <alignment vertical="center"/>
    </xf>
    <xf numFmtId="0" fontId="53" fillId="0" borderId="16" xfId="0" applyFont="1" applyBorder="1" applyAlignment="1">
      <alignment/>
    </xf>
    <xf numFmtId="0" fontId="50" fillId="0" borderId="16" xfId="0" applyFont="1" applyBorder="1" applyAlignment="1">
      <alignment horizontal="left"/>
    </xf>
    <xf numFmtId="0" fontId="50" fillId="0" borderId="14" xfId="0" applyFont="1" applyBorder="1" applyAlignment="1">
      <alignment horizontal="left"/>
    </xf>
    <xf numFmtId="0" fontId="50" fillId="0" borderId="15" xfId="0" applyFont="1" applyBorder="1" applyAlignment="1">
      <alignment horizontal="left"/>
    </xf>
    <xf numFmtId="0" fontId="0" fillId="0" borderId="24" xfId="0" applyFont="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54" fillId="0" borderId="0" xfId="0" applyFont="1" applyAlignment="1">
      <alignment horizontal="center"/>
    </xf>
    <xf numFmtId="0" fontId="46" fillId="0" borderId="0" xfId="0" applyFont="1" applyAlignment="1">
      <alignment horizont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11" xfId="0" applyFont="1" applyBorder="1" applyAlignment="1">
      <alignment horizontal="center" vertical="center"/>
    </xf>
    <xf numFmtId="0" fontId="0" fillId="0" borderId="19" xfId="0" applyFont="1" applyBorder="1" applyAlignment="1">
      <alignment horizontal="center" vertical="center"/>
    </xf>
    <xf numFmtId="49" fontId="48" fillId="0" borderId="22" xfId="0" applyNumberFormat="1" applyFont="1" applyBorder="1" applyAlignment="1">
      <alignment horizontal="center"/>
    </xf>
    <xf numFmtId="49" fontId="48" fillId="0" borderId="23" xfId="0" applyNumberFormat="1" applyFont="1" applyBorder="1" applyAlignment="1">
      <alignment horizontal="center"/>
    </xf>
    <xf numFmtId="49" fontId="48" fillId="0" borderId="18" xfId="0" applyNumberFormat="1" applyFont="1" applyBorder="1" applyAlignment="1">
      <alignment horizontal="center"/>
    </xf>
    <xf numFmtId="0" fontId="48" fillId="0" borderId="10" xfId="0" applyFont="1" applyBorder="1" applyAlignment="1">
      <alignment horizontal="left"/>
    </xf>
    <xf numFmtId="0" fontId="48" fillId="0" borderId="16" xfId="0" applyFont="1" applyBorder="1" applyAlignment="1">
      <alignment horizontal="left"/>
    </xf>
    <xf numFmtId="0" fontId="48" fillId="0" borderId="14" xfId="0" applyFont="1" applyBorder="1" applyAlignment="1">
      <alignment horizontal="left"/>
    </xf>
    <xf numFmtId="0" fontId="48" fillId="0" borderId="15" xfId="0" applyFont="1" applyBorder="1" applyAlignment="1">
      <alignment horizontal="left"/>
    </xf>
    <xf numFmtId="0" fontId="50" fillId="0" borderId="10" xfId="0" applyFont="1" applyBorder="1" applyAlignment="1">
      <alignment horizontal="left"/>
    </xf>
    <xf numFmtId="0" fontId="0" fillId="0" borderId="22"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55" fillId="0" borderId="0" xfId="0" applyFont="1" applyAlignment="1">
      <alignment horizont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49" fontId="0" fillId="0" borderId="20" xfId="0" applyNumberFormat="1" applyBorder="1" applyAlignment="1">
      <alignment horizontal="center" vertical="center"/>
    </xf>
    <xf numFmtId="49" fontId="0" fillId="0" borderId="0" xfId="0" applyNumberFormat="1" applyBorder="1" applyAlignment="1">
      <alignment horizontal="center" vertical="center"/>
    </xf>
    <xf numFmtId="49" fontId="0" fillId="0" borderId="21" xfId="0" applyNumberForma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top"/>
    </xf>
    <xf numFmtId="0" fontId="48" fillId="0" borderId="10"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2" xfId="0" applyFont="1" applyBorder="1" applyAlignment="1">
      <alignment vertical="center" wrapText="1"/>
    </xf>
    <xf numFmtId="0" fontId="48" fillId="0" borderId="17" xfId="0" applyFont="1" applyBorder="1" applyAlignment="1">
      <alignment vertical="center" wrapText="1"/>
    </xf>
    <xf numFmtId="0" fontId="48" fillId="0" borderId="10" xfId="0" applyFont="1" applyBorder="1" applyAlignment="1">
      <alignment horizontal="center" wrapText="1"/>
    </xf>
    <xf numFmtId="0" fontId="49" fillId="0" borderId="12" xfId="0" applyFont="1" applyBorder="1" applyAlignment="1">
      <alignment horizontal="center" vertical="center" wrapText="1"/>
    </xf>
    <xf numFmtId="0" fontId="49" fillId="0" borderId="17" xfId="0" applyFont="1" applyBorder="1" applyAlignment="1">
      <alignment horizontal="center" vertical="center" wrapText="1"/>
    </xf>
    <xf numFmtId="0" fontId="48" fillId="0" borderId="10" xfId="0" applyFont="1" applyBorder="1" applyAlignment="1">
      <alignment horizontal="center" vertical="center"/>
    </xf>
    <xf numFmtId="43" fontId="51" fillId="0" borderId="12" xfId="42" applyFont="1" applyBorder="1" applyAlignment="1">
      <alignment horizontal="center" vertical="center"/>
    </xf>
    <xf numFmtId="43" fontId="51" fillId="0" borderId="17" xfId="42" applyFont="1" applyBorder="1" applyAlignment="1">
      <alignment horizontal="center" vertical="center"/>
    </xf>
    <xf numFmtId="43" fontId="51" fillId="0" borderId="10" xfId="42" applyFont="1" applyBorder="1" applyAlignment="1">
      <alignment horizontal="center" vertical="center"/>
    </xf>
    <xf numFmtId="43" fontId="56" fillId="0" borderId="0" xfId="42" applyFont="1" applyAlignment="1">
      <alignment/>
    </xf>
    <xf numFmtId="43" fontId="56" fillId="0" borderId="15" xfId="42" applyFont="1" applyBorder="1" applyAlignment="1">
      <alignment horizontal="center" vertical="center"/>
    </xf>
    <xf numFmtId="43" fontId="56" fillId="0" borderId="12" xfId="42" applyFont="1" applyBorder="1" applyAlignment="1">
      <alignment horizontal="center" vertical="center"/>
    </xf>
    <xf numFmtId="43" fontId="56" fillId="0" borderId="17" xfId="42" applyFont="1" applyBorder="1" applyAlignment="1">
      <alignment horizontal="center" vertical="center"/>
    </xf>
    <xf numFmtId="43" fontId="56" fillId="0" borderId="10" xfId="42" applyFont="1" applyBorder="1" applyAlignment="1">
      <alignment horizontal="center" vertical="center"/>
    </xf>
    <xf numFmtId="43" fontId="56" fillId="0" borderId="10" xfId="42" applyFont="1" applyBorder="1" applyAlignment="1">
      <alignment/>
    </xf>
    <xf numFmtId="43" fontId="56" fillId="0" borderId="19" xfId="42" applyFont="1" applyBorder="1" applyAlignment="1">
      <alignment/>
    </xf>
    <xf numFmtId="43" fontId="56" fillId="0" borderId="21" xfId="42" applyFont="1" applyBorder="1" applyAlignment="1">
      <alignment/>
    </xf>
    <xf numFmtId="43" fontId="56" fillId="0" borderId="18" xfId="42" applyFont="1" applyBorder="1" applyAlignment="1">
      <alignment/>
    </xf>
    <xf numFmtId="43" fontId="51" fillId="0" borderId="0" xfId="42" applyFont="1" applyAlignment="1">
      <alignment/>
    </xf>
    <xf numFmtId="43" fontId="51" fillId="0" borderId="14" xfId="42" applyFont="1" applyBorder="1" applyAlignment="1">
      <alignment horizontal="center" vertical="center"/>
    </xf>
    <xf numFmtId="43" fontId="51" fillId="0" borderId="11" xfId="42" applyFont="1" applyBorder="1" applyAlignment="1">
      <alignment/>
    </xf>
    <xf numFmtId="43" fontId="51" fillId="0" borderId="0" xfId="42" applyFont="1" applyBorder="1" applyAlignment="1">
      <alignment/>
    </xf>
    <xf numFmtId="43" fontId="51" fillId="0" borderId="23" xfId="42" applyFont="1" applyBorder="1" applyAlignment="1">
      <alignment/>
    </xf>
    <xf numFmtId="43" fontId="51" fillId="0" borderId="10" xfId="42" applyFont="1" applyBorder="1" applyAlignment="1">
      <alignment horizontal="center" vertical="center" wrapText="1"/>
    </xf>
    <xf numFmtId="0" fontId="46" fillId="0" borderId="16" xfId="0" applyFont="1" applyBorder="1" applyAlignment="1">
      <alignment/>
    </xf>
    <xf numFmtId="43" fontId="57" fillId="0" borderId="0" xfId="42" applyFont="1" applyAlignment="1">
      <alignment/>
    </xf>
    <xf numFmtId="43" fontId="58" fillId="0" borderId="0" xfId="42" applyFont="1" applyAlignment="1">
      <alignment/>
    </xf>
    <xf numFmtId="0" fontId="46" fillId="0" borderId="12" xfId="0" applyFont="1" applyBorder="1" applyAlignment="1">
      <alignment horizontal="center" vertical="center" wrapText="1"/>
    </xf>
    <xf numFmtId="0" fontId="46" fillId="0" borderId="15" xfId="0" applyFont="1" applyBorder="1" applyAlignment="1">
      <alignment horizontal="center" vertical="center"/>
    </xf>
    <xf numFmtId="0" fontId="46" fillId="0" borderId="11" xfId="0" applyFont="1" applyBorder="1" applyAlignment="1">
      <alignment horizontal="center" vertical="center"/>
    </xf>
    <xf numFmtId="0" fontId="46" fillId="0" borderId="10" xfId="0" applyFont="1" applyBorder="1" applyAlignment="1">
      <alignment horizontal="center" vertical="center"/>
    </xf>
    <xf numFmtId="43" fontId="46" fillId="0" borderId="12" xfId="42" applyFont="1" applyBorder="1" applyAlignment="1">
      <alignment horizontal="center" vertical="center"/>
    </xf>
    <xf numFmtId="43" fontId="46" fillId="0" borderId="19" xfId="42" applyFont="1" applyBorder="1" applyAlignment="1">
      <alignment horizontal="center" vertical="center"/>
    </xf>
    <xf numFmtId="0" fontId="46" fillId="0" borderId="13" xfId="0" applyFont="1" applyBorder="1" applyAlignment="1">
      <alignment horizontal="center" vertical="center"/>
    </xf>
    <xf numFmtId="0" fontId="46" fillId="0" borderId="0" xfId="0" applyFont="1" applyBorder="1" applyAlignment="1">
      <alignment horizontal="center" vertical="center"/>
    </xf>
    <xf numFmtId="43" fontId="46" fillId="0" borderId="13" xfId="42" applyFont="1" applyBorder="1" applyAlignment="1">
      <alignment horizontal="center" vertical="center"/>
    </xf>
    <xf numFmtId="43" fontId="46" fillId="0" borderId="21" xfId="42" applyFont="1" applyBorder="1" applyAlignment="1">
      <alignment horizontal="center" vertical="center"/>
    </xf>
    <xf numFmtId="0" fontId="46" fillId="0" borderId="19" xfId="0" applyFont="1" applyBorder="1" applyAlignment="1">
      <alignment horizontal="center" vertical="center"/>
    </xf>
    <xf numFmtId="0" fontId="46" fillId="0" borderId="12" xfId="0" applyFont="1" applyBorder="1" applyAlignment="1">
      <alignment horizontal="center" vertical="center"/>
    </xf>
    <xf numFmtId="49" fontId="46" fillId="0" borderId="17" xfId="0" applyNumberFormat="1" applyFont="1" applyBorder="1" applyAlignment="1">
      <alignment horizontal="center" vertical="center"/>
    </xf>
    <xf numFmtId="43" fontId="57" fillId="0" borderId="17" xfId="42" applyFont="1" applyBorder="1" applyAlignment="1">
      <alignment horizontal="center" vertical="center"/>
    </xf>
    <xf numFmtId="43" fontId="58" fillId="0" borderId="18" xfId="42" applyFont="1" applyBorder="1" applyAlignment="1">
      <alignment horizontal="center" vertical="center"/>
    </xf>
    <xf numFmtId="49" fontId="46" fillId="0" borderId="0" xfId="0" applyNumberFormat="1" applyFont="1" applyAlignment="1">
      <alignment/>
    </xf>
    <xf numFmtId="43" fontId="0" fillId="0" borderId="0" xfId="42" applyFont="1" applyAlignment="1">
      <alignment/>
    </xf>
    <xf numFmtId="43" fontId="0" fillId="0" borderId="0" xfId="0" applyNumberFormat="1" applyAlignment="1">
      <alignment/>
    </xf>
    <xf numFmtId="0" fontId="49" fillId="0" borderId="13" xfId="0" applyFont="1" applyBorder="1" applyAlignment="1">
      <alignment horizontal="center" vertical="center" wrapText="1"/>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7" xfId="0" applyFont="1" applyBorder="1" applyAlignment="1">
      <alignment horizontal="center" vertical="center"/>
    </xf>
    <xf numFmtId="0" fontId="46" fillId="0" borderId="24" xfId="0" applyFont="1" applyBorder="1" applyAlignment="1">
      <alignment horizontal="center" vertical="center"/>
    </xf>
    <xf numFmtId="0" fontId="46" fillId="0" borderId="11" xfId="0" applyFont="1" applyBorder="1" applyAlignment="1">
      <alignment horizontal="center" vertical="center"/>
    </xf>
    <xf numFmtId="0" fontId="57" fillId="0" borderId="12" xfId="0" applyFont="1" applyBorder="1" applyAlignment="1">
      <alignment horizontal="center" vertical="center" wrapText="1"/>
    </xf>
    <xf numFmtId="43" fontId="57" fillId="0" borderId="12" xfId="42" applyFont="1" applyBorder="1" applyAlignment="1">
      <alignment horizontal="center" vertical="center" wrapText="1"/>
    </xf>
    <xf numFmtId="43" fontId="58" fillId="0" borderId="12" xfId="42" applyFont="1" applyBorder="1" applyAlignment="1">
      <alignment horizontal="center" vertical="center" wrapText="1"/>
    </xf>
    <xf numFmtId="43" fontId="48" fillId="0" borderId="10" xfId="42" applyFont="1" applyBorder="1" applyAlignment="1">
      <alignment horizontal="center" vertical="center"/>
    </xf>
    <xf numFmtId="0" fontId="50" fillId="0" borderId="22" xfId="0" applyFont="1" applyBorder="1" applyAlignment="1">
      <alignment horizontal="left"/>
    </xf>
    <xf numFmtId="0" fontId="50" fillId="0" borderId="23" xfId="0" applyFont="1" applyBorder="1" applyAlignment="1">
      <alignment horizontal="left"/>
    </xf>
    <xf numFmtId="0" fontId="50" fillId="0" borderId="18" xfId="0" applyFont="1" applyBorder="1" applyAlignment="1">
      <alignment horizontal="left"/>
    </xf>
    <xf numFmtId="0" fontId="48" fillId="0" borderId="22" xfId="0" applyFont="1" applyBorder="1" applyAlignment="1">
      <alignment horizontal="center" vertical="center"/>
    </xf>
    <xf numFmtId="43" fontId="59" fillId="0" borderId="17" xfId="42" applyFont="1" applyBorder="1" applyAlignment="1">
      <alignment horizontal="center"/>
    </xf>
    <xf numFmtId="43" fontId="60" fillId="0" borderId="17" xfId="42" applyFont="1" applyBorder="1" applyAlignment="1">
      <alignment horizontal="center"/>
    </xf>
    <xf numFmtId="0" fontId="48" fillId="0" borderId="25" xfId="0" applyFont="1" applyBorder="1" applyAlignment="1">
      <alignment horizontal="center" vertical="center"/>
    </xf>
    <xf numFmtId="0" fontId="50" fillId="0" borderId="26" xfId="0" applyFont="1" applyBorder="1" applyAlignment="1">
      <alignment horizontal="left"/>
    </xf>
    <xf numFmtId="0" fontId="48" fillId="0" borderId="26" xfId="0" applyFont="1" applyBorder="1" applyAlignment="1">
      <alignment horizontal="center" vertical="center"/>
    </xf>
    <xf numFmtId="43" fontId="50" fillId="0" borderId="26" xfId="42" applyFont="1" applyBorder="1" applyAlignment="1">
      <alignment horizontal="center" vertical="center"/>
    </xf>
    <xf numFmtId="43" fontId="57" fillId="0" borderId="26" xfId="42" applyFont="1" applyBorder="1" applyAlignment="1">
      <alignment horizontal="center" vertical="center"/>
    </xf>
    <xf numFmtId="0" fontId="48" fillId="0" borderId="25" xfId="0" applyFont="1" applyBorder="1" applyAlignment="1">
      <alignment horizontal="left"/>
    </xf>
    <xf numFmtId="43" fontId="51" fillId="0" borderId="25" xfId="42" applyFont="1" applyBorder="1" applyAlignment="1">
      <alignment horizontal="center" vertical="center"/>
    </xf>
    <xf numFmtId="43" fontId="56" fillId="0" borderId="25" xfId="42" applyFont="1" applyBorder="1" applyAlignment="1">
      <alignment/>
    </xf>
    <xf numFmtId="0" fontId="48" fillId="0" borderId="23" xfId="0" applyFont="1" applyBorder="1" applyAlignment="1">
      <alignment/>
    </xf>
    <xf numFmtId="0" fontId="48" fillId="0" borderId="26" xfId="0" applyFont="1" applyBorder="1" applyAlignment="1">
      <alignment horizontal="center" vertical="center" wrapText="1"/>
    </xf>
    <xf numFmtId="0" fontId="48" fillId="0" borderId="25" xfId="0" applyFont="1" applyBorder="1" applyAlignment="1">
      <alignment wrapText="1"/>
    </xf>
    <xf numFmtId="0" fontId="49" fillId="0" borderId="26" xfId="0" applyFont="1" applyBorder="1" applyAlignment="1">
      <alignment horizontal="center" vertical="center" wrapText="1"/>
    </xf>
    <xf numFmtId="0" fontId="49" fillId="0" borderId="25" xfId="0" applyFont="1" applyBorder="1" applyAlignment="1">
      <alignment vertical="center" wrapText="1"/>
    </xf>
    <xf numFmtId="43" fontId="56" fillId="0" borderId="25" xfId="42" applyFont="1" applyBorder="1" applyAlignment="1">
      <alignment horizontal="center" vertical="center"/>
    </xf>
    <xf numFmtId="0" fontId="46" fillId="0" borderId="22" xfId="0" applyFont="1" applyBorder="1" applyAlignment="1">
      <alignment/>
    </xf>
    <xf numFmtId="0" fontId="50" fillId="0" borderId="23" xfId="0" applyFont="1" applyBorder="1" applyAlignment="1">
      <alignment/>
    </xf>
    <xf numFmtId="43" fontId="57" fillId="0" borderId="23" xfId="42" applyFont="1" applyBorder="1" applyAlignment="1">
      <alignment horizontal="center" vertical="center"/>
    </xf>
    <xf numFmtId="43" fontId="58" fillId="0" borderId="18" xfId="42" applyFont="1" applyBorder="1" applyAlignment="1">
      <alignment/>
    </xf>
    <xf numFmtId="0" fontId="48" fillId="0" borderId="23" xfId="0" applyFont="1" applyBorder="1" applyAlignment="1">
      <alignment wrapText="1"/>
    </xf>
    <xf numFmtId="0" fontId="49" fillId="0" borderId="23" xfId="0" applyFont="1" applyBorder="1" applyAlignment="1">
      <alignment vertical="center"/>
    </xf>
    <xf numFmtId="0" fontId="48" fillId="0" borderId="25" xfId="0" applyFont="1" applyBorder="1" applyAlignment="1">
      <alignment horizontal="center" vertical="center" wrapText="1"/>
    </xf>
    <xf numFmtId="0" fontId="49" fillId="0" borderId="25" xfId="0" applyFont="1" applyBorder="1" applyAlignment="1">
      <alignment horizontal="center" vertical="center" wrapText="1"/>
    </xf>
    <xf numFmtId="43" fontId="51" fillId="0" borderId="23" xfId="42" applyFont="1" applyBorder="1" applyAlignment="1">
      <alignment horizontal="center" vertical="center"/>
    </xf>
    <xf numFmtId="0" fontId="50" fillId="0" borderId="27" xfId="0" applyFont="1" applyBorder="1" applyAlignment="1">
      <alignment vertical="center"/>
    </xf>
    <xf numFmtId="0" fontId="48" fillId="0" borderId="28" xfId="0" applyFont="1" applyBorder="1" applyAlignment="1">
      <alignment vertical="center" wrapText="1"/>
    </xf>
    <xf numFmtId="0" fontId="48" fillId="0" borderId="28" xfId="0" applyFont="1" applyBorder="1" applyAlignment="1">
      <alignment wrapText="1"/>
    </xf>
    <xf numFmtId="0" fontId="49" fillId="0" borderId="28" xfId="0" applyFont="1" applyBorder="1" applyAlignment="1">
      <alignment vertical="center"/>
    </xf>
    <xf numFmtId="0" fontId="49" fillId="0" borderId="28" xfId="0" applyFont="1" applyBorder="1" applyAlignment="1">
      <alignment horizontal="center" vertical="center" wrapText="1"/>
    </xf>
    <xf numFmtId="0" fontId="50" fillId="0" borderId="27" xfId="0" applyFont="1" applyBorder="1" applyAlignment="1">
      <alignment wrapText="1"/>
    </xf>
    <xf numFmtId="0" fontId="48" fillId="0" borderId="28" xfId="0" applyFont="1" applyBorder="1" applyAlignment="1">
      <alignment/>
    </xf>
    <xf numFmtId="0" fontId="61" fillId="0" borderId="12" xfId="0" applyFont="1" applyBorder="1" applyAlignment="1">
      <alignment horizontal="center" vertical="center" wrapText="1"/>
    </xf>
    <xf numFmtId="0" fontId="61" fillId="0" borderId="17" xfId="0" applyFont="1" applyBorder="1" applyAlignment="1">
      <alignment horizontal="center" vertical="center" wrapText="1"/>
    </xf>
    <xf numFmtId="0" fontId="0" fillId="0" borderId="20" xfId="0" applyFont="1" applyBorder="1" applyAlignment="1">
      <alignment horizontal="center"/>
    </xf>
    <xf numFmtId="0" fontId="0" fillId="0" borderId="21" xfId="0" applyFont="1" applyBorder="1" applyAlignment="1">
      <alignment horizontal="center"/>
    </xf>
    <xf numFmtId="0" fontId="0" fillId="0" borderId="0" xfId="0" applyFont="1" applyBorder="1" applyAlignment="1">
      <alignment horizontal="center"/>
    </xf>
    <xf numFmtId="0" fontId="46" fillId="0" borderId="20" xfId="0" applyFont="1" applyBorder="1" applyAlignment="1">
      <alignment horizontal="center"/>
    </xf>
    <xf numFmtId="0" fontId="46" fillId="0" borderId="21" xfId="0" applyFont="1" applyBorder="1" applyAlignment="1">
      <alignment horizontal="center"/>
    </xf>
    <xf numFmtId="0" fontId="48" fillId="0" borderId="22" xfId="0" applyFont="1" applyBorder="1" applyAlignment="1">
      <alignment horizontal="center"/>
    </xf>
    <xf numFmtId="0" fontId="48" fillId="0" borderId="18" xfId="0" applyFont="1" applyBorder="1" applyAlignment="1">
      <alignment horizontal="center"/>
    </xf>
    <xf numFmtId="0" fontId="46" fillId="0" borderId="0" xfId="0" applyFont="1" applyBorder="1" applyAlignment="1">
      <alignment horizontal="center"/>
    </xf>
    <xf numFmtId="0" fontId="48" fillId="0" borderId="23"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3"/>
  <sheetViews>
    <sheetView tabSelected="1" zoomScalePageLayoutView="0" workbookViewId="0" topLeftCell="A16">
      <selection activeCell="E21" sqref="E21"/>
    </sheetView>
  </sheetViews>
  <sheetFormatPr defaultColWidth="9.140625" defaultRowHeight="15"/>
  <cols>
    <col min="1" max="1" width="19.00390625" style="0" customWidth="1"/>
    <col min="2" max="2" width="27.00390625" style="0" customWidth="1"/>
    <col min="3" max="3" width="26.00390625" style="0" customWidth="1"/>
    <col min="4" max="4" width="16.140625" style="0" customWidth="1"/>
    <col min="5" max="5" width="16.28125" style="0" customWidth="1"/>
    <col min="6" max="6" width="17.28125" style="0" customWidth="1"/>
    <col min="7" max="7" width="13.57421875" style="113" customWidth="1"/>
    <col min="8" max="8" width="13.57421875" style="113" bestFit="1" customWidth="1"/>
    <col min="9" max="9" width="14.00390625" style="104" customWidth="1"/>
    <col min="10" max="10" width="14.28125" style="0" customWidth="1"/>
  </cols>
  <sheetData>
    <row r="1" spans="1:9" ht="15.75">
      <c r="A1" s="60" t="s">
        <v>0</v>
      </c>
      <c r="B1" s="60"/>
      <c r="C1" s="60"/>
      <c r="D1" s="60"/>
      <c r="E1" s="60"/>
      <c r="F1" s="60"/>
      <c r="G1" s="60"/>
      <c r="H1" s="60"/>
      <c r="I1" s="60"/>
    </row>
    <row r="2" spans="1:9" ht="15">
      <c r="A2" s="61" t="s">
        <v>67</v>
      </c>
      <c r="B2" s="61"/>
      <c r="C2" s="61"/>
      <c r="D2" s="61"/>
      <c r="E2" s="61"/>
      <c r="F2" s="61"/>
      <c r="G2" s="61"/>
      <c r="H2" s="61"/>
      <c r="I2" s="61"/>
    </row>
    <row r="4" spans="1:9" s="1" customFormat="1" ht="15">
      <c r="A4" s="1" t="s">
        <v>1</v>
      </c>
      <c r="B4" s="1" t="s">
        <v>2</v>
      </c>
      <c r="G4" s="120"/>
      <c r="H4" s="120"/>
      <c r="I4" s="121"/>
    </row>
    <row r="5" spans="1:9" s="1" customFormat="1" ht="15">
      <c r="A5" s="1" t="s">
        <v>3</v>
      </c>
      <c r="B5" s="1" t="s">
        <v>195</v>
      </c>
      <c r="G5" s="120"/>
      <c r="H5" s="120"/>
      <c r="I5" s="121"/>
    </row>
    <row r="6" spans="1:9" s="1" customFormat="1" ht="15">
      <c r="A6" s="1" t="s">
        <v>4</v>
      </c>
      <c r="B6" s="1" t="s">
        <v>190</v>
      </c>
      <c r="G6" s="120"/>
      <c r="H6" s="120"/>
      <c r="I6" s="121"/>
    </row>
    <row r="7" spans="7:9" s="1" customFormat="1" ht="15">
      <c r="G7" s="120"/>
      <c r="H7" s="120"/>
      <c r="I7" s="121"/>
    </row>
    <row r="8" spans="1:9" s="1" customFormat="1" ht="15">
      <c r="A8" s="122" t="s">
        <v>6</v>
      </c>
      <c r="B8" s="123" t="s">
        <v>15</v>
      </c>
      <c r="C8" s="124" t="s">
        <v>10</v>
      </c>
      <c r="D8" s="125" t="s">
        <v>16</v>
      </c>
      <c r="E8" s="124" t="s">
        <v>18</v>
      </c>
      <c r="F8" s="125" t="s">
        <v>22</v>
      </c>
      <c r="G8" s="126" t="s">
        <v>24</v>
      </c>
      <c r="H8" s="126" t="s">
        <v>27</v>
      </c>
      <c r="I8" s="127" t="s">
        <v>31</v>
      </c>
    </row>
    <row r="9" spans="1:9" s="1" customFormat="1" ht="15">
      <c r="A9" s="128" t="s">
        <v>7</v>
      </c>
      <c r="B9" s="123"/>
      <c r="C9" s="129" t="s">
        <v>11</v>
      </c>
      <c r="D9" s="125"/>
      <c r="E9" s="129" t="s">
        <v>19</v>
      </c>
      <c r="F9" s="125"/>
      <c r="G9" s="130" t="s">
        <v>25</v>
      </c>
      <c r="H9" s="130" t="s">
        <v>28</v>
      </c>
      <c r="I9" s="131" t="s">
        <v>7</v>
      </c>
    </row>
    <row r="10" spans="1:9" s="1" customFormat="1" ht="15">
      <c r="A10" s="128" t="s">
        <v>8</v>
      </c>
      <c r="B10" s="132"/>
      <c r="C10" s="129" t="s">
        <v>12</v>
      </c>
      <c r="D10" s="133"/>
      <c r="E10" s="129" t="s">
        <v>20</v>
      </c>
      <c r="F10" s="133"/>
      <c r="G10" s="130"/>
      <c r="H10" s="130" t="s">
        <v>29</v>
      </c>
      <c r="I10" s="130" t="s">
        <v>32</v>
      </c>
    </row>
    <row r="11" spans="1:13" s="1" customFormat="1" ht="6" customHeight="1">
      <c r="A11" s="134"/>
      <c r="B11" s="134"/>
      <c r="C11" s="134"/>
      <c r="D11" s="134"/>
      <c r="E11" s="134"/>
      <c r="F11" s="134"/>
      <c r="G11" s="135"/>
      <c r="H11" s="135"/>
      <c r="I11" s="136"/>
      <c r="J11" s="137"/>
      <c r="K11" s="137"/>
      <c r="L11" s="137"/>
      <c r="M11" s="137"/>
    </row>
    <row r="12" spans="1:9" ht="15">
      <c r="A12" s="119" t="s">
        <v>34</v>
      </c>
      <c r="B12" s="7"/>
      <c r="C12" s="7"/>
      <c r="D12" s="7"/>
      <c r="E12" s="8"/>
      <c r="F12" s="8"/>
      <c r="G12" s="114"/>
      <c r="H12" s="114"/>
      <c r="I12" s="105"/>
    </row>
    <row r="13" spans="1:9" ht="66.75" customHeight="1">
      <c r="A13" s="92" t="s">
        <v>97</v>
      </c>
      <c r="B13" s="9" t="s">
        <v>94</v>
      </c>
      <c r="C13" s="92" t="s">
        <v>99</v>
      </c>
      <c r="D13" s="92" t="s">
        <v>98</v>
      </c>
      <c r="E13" s="98" t="s">
        <v>100</v>
      </c>
      <c r="F13" s="98" t="s">
        <v>185</v>
      </c>
      <c r="G13" s="101">
        <v>4900000</v>
      </c>
      <c r="H13" s="101">
        <v>3801420</v>
      </c>
      <c r="I13" s="106">
        <f>G13-H13</f>
        <v>1098580</v>
      </c>
    </row>
    <row r="14" spans="1:9" ht="65.25" customHeight="1">
      <c r="A14" s="93"/>
      <c r="B14" s="9" t="s">
        <v>95</v>
      </c>
      <c r="C14" s="94"/>
      <c r="D14" s="94"/>
      <c r="E14" s="99"/>
      <c r="F14" s="99"/>
      <c r="G14" s="102"/>
      <c r="H14" s="102"/>
      <c r="I14" s="107"/>
    </row>
    <row r="15" spans="1:9" ht="96">
      <c r="A15" s="94"/>
      <c r="B15" s="9" t="s">
        <v>96</v>
      </c>
      <c r="C15" s="91" t="s">
        <v>99</v>
      </c>
      <c r="D15" s="91" t="s">
        <v>101</v>
      </c>
      <c r="E15" s="22" t="s">
        <v>104</v>
      </c>
      <c r="F15" s="22"/>
      <c r="G15" s="103">
        <v>951000</v>
      </c>
      <c r="H15" s="103">
        <v>946598.95</v>
      </c>
      <c r="I15" s="108">
        <f>G15-H15</f>
        <v>4401.050000000047</v>
      </c>
    </row>
    <row r="16" spans="1:9" ht="56.25">
      <c r="A16" s="92" t="s">
        <v>102</v>
      </c>
      <c r="B16" s="92" t="s">
        <v>105</v>
      </c>
      <c r="C16" s="92" t="s">
        <v>109</v>
      </c>
      <c r="D16" s="96" t="s">
        <v>106</v>
      </c>
      <c r="E16" s="22" t="s">
        <v>110</v>
      </c>
      <c r="F16" s="98" t="s">
        <v>187</v>
      </c>
      <c r="G16" s="101">
        <v>300000</v>
      </c>
      <c r="H16" s="101">
        <v>298107</v>
      </c>
      <c r="I16" s="106">
        <f>G16-H16</f>
        <v>1893</v>
      </c>
    </row>
    <row r="17" spans="1:9" ht="74.25" customHeight="1">
      <c r="A17" s="94"/>
      <c r="B17" s="93"/>
      <c r="C17" s="93"/>
      <c r="D17" s="9" t="s">
        <v>107</v>
      </c>
      <c r="E17" s="22" t="s">
        <v>110</v>
      </c>
      <c r="F17" s="99"/>
      <c r="G17" s="102"/>
      <c r="H17" s="102"/>
      <c r="I17" s="107"/>
    </row>
    <row r="18" spans="1:9" ht="82.5" customHeight="1">
      <c r="A18" s="91" t="s">
        <v>103</v>
      </c>
      <c r="B18" s="94"/>
      <c r="C18" s="94"/>
      <c r="D18" s="91" t="s">
        <v>108</v>
      </c>
      <c r="E18" s="22" t="s">
        <v>111</v>
      </c>
      <c r="F18" s="22" t="s">
        <v>186</v>
      </c>
      <c r="G18" s="103">
        <v>3115500</v>
      </c>
      <c r="H18" s="103">
        <v>2954725</v>
      </c>
      <c r="I18" s="108">
        <f>G18-H18</f>
        <v>160775</v>
      </c>
    </row>
    <row r="19" spans="1:9" ht="100.5" customHeight="1">
      <c r="A19" s="91" t="s">
        <v>112</v>
      </c>
      <c r="B19" s="91" t="s">
        <v>113</v>
      </c>
      <c r="C19" s="91" t="s">
        <v>114</v>
      </c>
      <c r="D19" s="91" t="s">
        <v>115</v>
      </c>
      <c r="E19" s="22" t="s">
        <v>116</v>
      </c>
      <c r="F19" s="22"/>
      <c r="G19" s="118">
        <v>2000000</v>
      </c>
      <c r="H19" s="118">
        <v>1997132.95</v>
      </c>
      <c r="I19" s="108">
        <f>G19-H19</f>
        <v>2867.0500000000466</v>
      </c>
    </row>
    <row r="20" spans="1:9" ht="69" customHeight="1">
      <c r="A20" s="92" t="s">
        <v>117</v>
      </c>
      <c r="B20" s="92" t="s">
        <v>118</v>
      </c>
      <c r="C20" s="92" t="s">
        <v>119</v>
      </c>
      <c r="D20" s="91" t="s">
        <v>120</v>
      </c>
      <c r="E20" s="22" t="s">
        <v>121</v>
      </c>
      <c r="F20" s="22" t="s">
        <v>188</v>
      </c>
      <c r="G20" s="103">
        <v>12250000</v>
      </c>
      <c r="H20" s="103">
        <v>12074000</v>
      </c>
      <c r="I20" s="108">
        <f>G20-H20</f>
        <v>176000</v>
      </c>
    </row>
    <row r="21" spans="1:9" ht="58.5" customHeight="1">
      <c r="A21" s="93"/>
      <c r="B21" s="93"/>
      <c r="C21" s="93"/>
      <c r="D21" s="91" t="s">
        <v>122</v>
      </c>
      <c r="E21" s="22" t="s">
        <v>124</v>
      </c>
      <c r="F21" s="22" t="s">
        <v>196</v>
      </c>
      <c r="G21" s="103">
        <v>8000000</v>
      </c>
      <c r="H21" s="103">
        <f>G21-1529200</f>
        <v>6470800</v>
      </c>
      <c r="I21" s="108">
        <f>G21-H21</f>
        <v>1529200</v>
      </c>
    </row>
    <row r="22" spans="1:9" ht="33.75">
      <c r="A22" s="93"/>
      <c r="B22" s="93"/>
      <c r="C22" s="93"/>
      <c r="D22" s="91" t="s">
        <v>123</v>
      </c>
      <c r="E22" s="22" t="s">
        <v>125</v>
      </c>
      <c r="F22" s="22" t="s">
        <v>197</v>
      </c>
      <c r="G22" s="103">
        <v>1000000</v>
      </c>
      <c r="H22" s="103">
        <f>G22-532948</f>
        <v>467052</v>
      </c>
      <c r="I22" s="108">
        <f>G22-H22</f>
        <v>532948</v>
      </c>
    </row>
    <row r="23" spans="1:9" ht="43.5" customHeight="1">
      <c r="A23" s="94"/>
      <c r="B23" s="94"/>
      <c r="C23" s="94"/>
      <c r="D23" s="97" t="s">
        <v>126</v>
      </c>
      <c r="E23" s="22" t="s">
        <v>127</v>
      </c>
      <c r="F23" s="22" t="s">
        <v>189</v>
      </c>
      <c r="G23" s="103">
        <v>4000000</v>
      </c>
      <c r="H23" s="103">
        <v>3649498</v>
      </c>
      <c r="I23" s="108">
        <f>G23-H23</f>
        <v>350502</v>
      </c>
    </row>
    <row r="24" spans="1:9" ht="80.25" customHeight="1">
      <c r="A24" s="92" t="s">
        <v>128</v>
      </c>
      <c r="B24" s="92" t="s">
        <v>129</v>
      </c>
      <c r="C24" s="92"/>
      <c r="D24" s="91" t="s">
        <v>130</v>
      </c>
      <c r="E24" s="98" t="s">
        <v>133</v>
      </c>
      <c r="F24" s="22"/>
      <c r="G24" s="103">
        <v>45000</v>
      </c>
      <c r="H24" s="103">
        <v>44808</v>
      </c>
      <c r="I24" s="108">
        <f>G24-H24</f>
        <v>192</v>
      </c>
    </row>
    <row r="25" spans="1:9" ht="29.25" customHeight="1">
      <c r="A25" s="93"/>
      <c r="B25" s="93"/>
      <c r="C25" s="93"/>
      <c r="D25" s="91" t="s">
        <v>134</v>
      </c>
      <c r="E25" s="99"/>
      <c r="F25" s="22"/>
      <c r="G25" s="103">
        <v>300000</v>
      </c>
      <c r="H25" s="103">
        <v>0</v>
      </c>
      <c r="I25" s="108">
        <f>G25-H25</f>
        <v>300000</v>
      </c>
    </row>
    <row r="26" spans="1:9" ht="52.5" customHeight="1">
      <c r="A26" s="93"/>
      <c r="B26" s="93"/>
      <c r="C26" s="93"/>
      <c r="D26" s="91" t="s">
        <v>131</v>
      </c>
      <c r="E26" s="22" t="s">
        <v>132</v>
      </c>
      <c r="F26" s="22"/>
      <c r="G26" s="103">
        <v>1520000</v>
      </c>
      <c r="H26" s="103">
        <v>1517712.9</v>
      </c>
      <c r="I26" s="108">
        <f>G26-H26</f>
        <v>2287.100000000093</v>
      </c>
    </row>
    <row r="27" spans="1:9" ht="64.5" customHeight="1">
      <c r="A27" s="94"/>
      <c r="B27" s="94"/>
      <c r="C27" s="94"/>
      <c r="D27" s="91" t="s">
        <v>135</v>
      </c>
      <c r="E27" s="22" t="s">
        <v>136</v>
      </c>
      <c r="F27" s="22"/>
      <c r="G27" s="103">
        <v>1800000</v>
      </c>
      <c r="H27" s="103">
        <v>1786083</v>
      </c>
      <c r="I27" s="108">
        <f>G27-H27</f>
        <v>13917</v>
      </c>
    </row>
    <row r="28" spans="1:9" ht="51.75" customHeight="1">
      <c r="A28" s="92" t="s">
        <v>137</v>
      </c>
      <c r="B28" s="92" t="s">
        <v>138</v>
      </c>
      <c r="C28" s="92" t="s">
        <v>139</v>
      </c>
      <c r="D28" s="95" t="s">
        <v>140</v>
      </c>
      <c r="E28" s="22" t="s">
        <v>141</v>
      </c>
      <c r="F28" s="22"/>
      <c r="G28" s="103">
        <v>214000</v>
      </c>
      <c r="H28" s="103">
        <v>94749</v>
      </c>
      <c r="I28" s="108">
        <f>G28-H28</f>
        <v>119251</v>
      </c>
    </row>
    <row r="29" spans="1:9" ht="29.25" customHeight="1" thickBot="1">
      <c r="A29" s="165"/>
      <c r="B29" s="165"/>
      <c r="C29" s="165"/>
      <c r="D29" s="176" t="s">
        <v>134</v>
      </c>
      <c r="E29" s="177"/>
      <c r="F29" s="177"/>
      <c r="G29" s="162">
        <v>700000</v>
      </c>
      <c r="H29" s="162">
        <v>339506</v>
      </c>
      <c r="I29" s="169">
        <f>G29-H29</f>
        <v>360494</v>
      </c>
    </row>
    <row r="30" spans="1:9" ht="17.25" customHeight="1" thickBot="1" thickTop="1">
      <c r="A30" s="179" t="s">
        <v>41</v>
      </c>
      <c r="B30" s="180"/>
      <c r="C30" s="180"/>
      <c r="D30" s="181"/>
      <c r="E30" s="182"/>
      <c r="F30" s="183"/>
      <c r="G30" s="160">
        <f>SUM(G13:G29)</f>
        <v>41095500</v>
      </c>
      <c r="H30" s="160">
        <f>SUM(H13:H29)</f>
        <v>36442192.8</v>
      </c>
      <c r="I30" s="160">
        <f>SUM(I13:I29)</f>
        <v>4653307.2</v>
      </c>
    </row>
    <row r="31" spans="1:9" ht="19.5" customHeight="1" thickTop="1">
      <c r="A31" s="170" t="s">
        <v>38</v>
      </c>
      <c r="B31" s="164"/>
      <c r="C31" s="164"/>
      <c r="D31" s="174"/>
      <c r="E31" s="175"/>
      <c r="F31" s="175"/>
      <c r="G31" s="178"/>
      <c r="H31" s="178"/>
      <c r="I31" s="112"/>
    </row>
    <row r="32" spans="1:9" ht="144">
      <c r="A32" s="9" t="s">
        <v>142</v>
      </c>
      <c r="B32" s="91" t="s">
        <v>95</v>
      </c>
      <c r="C32" s="91" t="s">
        <v>99</v>
      </c>
      <c r="D32" s="91" t="s">
        <v>143</v>
      </c>
      <c r="E32" s="22" t="s">
        <v>144</v>
      </c>
      <c r="F32" s="22"/>
      <c r="G32" s="103">
        <v>2330000</v>
      </c>
      <c r="H32" s="103">
        <v>1741053.6</v>
      </c>
      <c r="I32" s="108">
        <f>G32-H32</f>
        <v>588946.3999999999</v>
      </c>
    </row>
    <row r="33" spans="1:9" ht="168">
      <c r="A33" s="9" t="s">
        <v>145</v>
      </c>
      <c r="B33" s="91" t="s">
        <v>146</v>
      </c>
      <c r="C33" s="91" t="s">
        <v>147</v>
      </c>
      <c r="D33" s="91" t="s">
        <v>148</v>
      </c>
      <c r="E33" s="22" t="s">
        <v>149</v>
      </c>
      <c r="F33" s="22"/>
      <c r="G33" s="103">
        <v>310000</v>
      </c>
      <c r="H33" s="103">
        <v>238794.69</v>
      </c>
      <c r="I33" s="108">
        <f aca="true" t="shared" si="0" ref="I33:I42">G33-H33</f>
        <v>71205.31</v>
      </c>
    </row>
    <row r="34" spans="1:9" ht="84.75" customHeight="1">
      <c r="A34" s="186" t="s">
        <v>150</v>
      </c>
      <c r="B34" s="92" t="s">
        <v>151</v>
      </c>
      <c r="C34" s="92" t="s">
        <v>152</v>
      </c>
      <c r="D34" s="92" t="s">
        <v>153</v>
      </c>
      <c r="E34" s="22" t="s">
        <v>154</v>
      </c>
      <c r="F34" s="98"/>
      <c r="G34" s="101">
        <v>13840000</v>
      </c>
      <c r="H34" s="101">
        <v>10249530.41</v>
      </c>
      <c r="I34" s="106">
        <f t="shared" si="0"/>
        <v>3590469.59</v>
      </c>
    </row>
    <row r="35" spans="1:10" ht="76.5" customHeight="1">
      <c r="A35" s="187"/>
      <c r="B35" s="94"/>
      <c r="C35" s="94"/>
      <c r="D35" s="94"/>
      <c r="E35" s="22" t="s">
        <v>155</v>
      </c>
      <c r="F35" s="99"/>
      <c r="G35" s="102"/>
      <c r="H35" s="102"/>
      <c r="I35" s="107"/>
      <c r="J35" s="138"/>
    </row>
    <row r="36" spans="1:10" ht="33.75" customHeight="1">
      <c r="A36" s="92" t="s">
        <v>156</v>
      </c>
      <c r="B36" s="92" t="s">
        <v>157</v>
      </c>
      <c r="C36" s="141" t="s">
        <v>158</v>
      </c>
      <c r="D36" s="91" t="s">
        <v>159</v>
      </c>
      <c r="E36" s="98" t="s">
        <v>160</v>
      </c>
      <c r="F36" s="22"/>
      <c r="G36" s="103">
        <v>185000</v>
      </c>
      <c r="H36" s="103">
        <v>177985.96</v>
      </c>
      <c r="I36" s="108">
        <f t="shared" si="0"/>
        <v>7014.040000000008</v>
      </c>
      <c r="J36" s="139"/>
    </row>
    <row r="37" spans="1:9" ht="24">
      <c r="A37" s="93"/>
      <c r="B37" s="93"/>
      <c r="C37" s="142"/>
      <c r="D37" s="91" t="s">
        <v>134</v>
      </c>
      <c r="E37" s="140"/>
      <c r="F37" s="22"/>
      <c r="G37" s="103">
        <v>3484500</v>
      </c>
      <c r="H37" s="103">
        <v>0</v>
      </c>
      <c r="I37" s="108">
        <f t="shared" si="0"/>
        <v>3484500</v>
      </c>
    </row>
    <row r="38" spans="1:9" ht="36">
      <c r="A38" s="93"/>
      <c r="B38" s="93"/>
      <c r="C38" s="142"/>
      <c r="D38" s="91" t="s">
        <v>161</v>
      </c>
      <c r="E38" s="140"/>
      <c r="F38" s="22"/>
      <c r="G38" s="103">
        <v>700000</v>
      </c>
      <c r="H38" s="103">
        <v>647588</v>
      </c>
      <c r="I38" s="108">
        <f t="shared" si="0"/>
        <v>52412</v>
      </c>
    </row>
    <row r="39" spans="1:9" ht="36">
      <c r="A39" s="94"/>
      <c r="B39" s="94"/>
      <c r="C39" s="143"/>
      <c r="D39" s="91" t="s">
        <v>162</v>
      </c>
      <c r="E39" s="99"/>
      <c r="F39" s="22"/>
      <c r="G39" s="103">
        <v>1100000</v>
      </c>
      <c r="H39" s="103">
        <v>1077081.65</v>
      </c>
      <c r="I39" s="108">
        <f t="shared" si="0"/>
        <v>22918.350000000093</v>
      </c>
    </row>
    <row r="40" spans="1:9" ht="72">
      <c r="A40" s="92" t="s">
        <v>163</v>
      </c>
      <c r="B40" s="91" t="s">
        <v>164</v>
      </c>
      <c r="C40" s="91" t="s">
        <v>168</v>
      </c>
      <c r="D40" s="91" t="s">
        <v>165</v>
      </c>
      <c r="E40" s="22" t="s">
        <v>166</v>
      </c>
      <c r="F40" s="22"/>
      <c r="G40" s="103">
        <v>1500000</v>
      </c>
      <c r="H40" s="103">
        <v>1045175.92</v>
      </c>
      <c r="I40" s="108">
        <f t="shared" si="0"/>
        <v>454824.07999999996</v>
      </c>
    </row>
    <row r="41" spans="1:9" ht="60">
      <c r="A41" s="93"/>
      <c r="B41" s="92" t="s">
        <v>167</v>
      </c>
      <c r="C41" s="92" t="s">
        <v>169</v>
      </c>
      <c r="D41" s="91" t="s">
        <v>170</v>
      </c>
      <c r="E41" s="98" t="s">
        <v>171</v>
      </c>
      <c r="F41" s="22"/>
      <c r="G41" s="103">
        <v>350000</v>
      </c>
      <c r="H41" s="103">
        <f>G41-245059</f>
        <v>104941</v>
      </c>
      <c r="I41" s="108">
        <f t="shared" si="0"/>
        <v>245059</v>
      </c>
    </row>
    <row r="42" spans="1:9" ht="25.5" thickBot="1">
      <c r="A42" s="165"/>
      <c r="B42" s="165"/>
      <c r="C42" s="165"/>
      <c r="D42" s="166" t="s">
        <v>134</v>
      </c>
      <c r="E42" s="167"/>
      <c r="F42" s="168"/>
      <c r="G42" s="162">
        <v>105000</v>
      </c>
      <c r="H42" s="162"/>
      <c r="I42" s="169">
        <f t="shared" si="0"/>
        <v>105000</v>
      </c>
    </row>
    <row r="43" spans="1:9" ht="16.5" thickBot="1" thickTop="1">
      <c r="A43" s="184" t="s">
        <v>41</v>
      </c>
      <c r="B43" s="185"/>
      <c r="C43" s="185"/>
      <c r="D43" s="185"/>
      <c r="E43" s="185"/>
      <c r="F43" s="185"/>
      <c r="G43" s="160">
        <f>SUM(G32:G42)</f>
        <v>23904500</v>
      </c>
      <c r="H43" s="160">
        <f>SUM(H32:H42)</f>
        <v>15282151.23</v>
      </c>
      <c r="I43" s="160">
        <f>SUM(I32:I42)</f>
        <v>8622348.77</v>
      </c>
    </row>
    <row r="44" spans="1:9" s="1" customFormat="1" ht="15.75" thickTop="1">
      <c r="A44" s="170" t="s">
        <v>42</v>
      </c>
      <c r="B44" s="171"/>
      <c r="C44" s="171"/>
      <c r="D44" s="171"/>
      <c r="E44" s="171"/>
      <c r="F44" s="171"/>
      <c r="G44" s="172"/>
      <c r="H44" s="172"/>
      <c r="I44" s="173"/>
    </row>
    <row r="45" spans="1:9" s="1" customFormat="1" ht="63.75">
      <c r="A45" s="144" t="s">
        <v>43</v>
      </c>
      <c r="B45" s="145"/>
      <c r="C45" s="145"/>
      <c r="D45" s="145"/>
      <c r="E45" s="132"/>
      <c r="F45" s="146" t="s">
        <v>45</v>
      </c>
      <c r="G45" s="147" t="s">
        <v>47</v>
      </c>
      <c r="H45" s="147" t="s">
        <v>49</v>
      </c>
      <c r="I45" s="148" t="s">
        <v>50</v>
      </c>
    </row>
    <row r="46" spans="1:9" ht="15">
      <c r="A46" s="72" t="s">
        <v>172</v>
      </c>
      <c r="B46" s="72"/>
      <c r="C46" s="72"/>
      <c r="D46" s="72"/>
      <c r="E46" s="72"/>
      <c r="F46" s="100">
        <v>5</v>
      </c>
      <c r="G46" s="149">
        <f>108736104.95</f>
        <v>108736104.95</v>
      </c>
      <c r="H46" s="103">
        <f>G46*25%</f>
        <v>27184026.2375</v>
      </c>
      <c r="I46" s="109"/>
    </row>
    <row r="47" spans="1:9" ht="15">
      <c r="A47" s="73" t="s">
        <v>173</v>
      </c>
      <c r="B47" s="74"/>
      <c r="C47" s="74"/>
      <c r="D47" s="74"/>
      <c r="E47" s="75"/>
      <c r="F47" s="100">
        <v>6</v>
      </c>
      <c r="G47" s="103">
        <v>91450</v>
      </c>
      <c r="H47" s="103">
        <f aca="true" t="shared" si="1" ref="H47:H58">G47*25%</f>
        <v>22862.5</v>
      </c>
      <c r="I47" s="109"/>
    </row>
    <row r="48" spans="1:9" ht="15">
      <c r="A48" s="73" t="s">
        <v>182</v>
      </c>
      <c r="B48" s="74"/>
      <c r="C48" s="74"/>
      <c r="D48" s="74"/>
      <c r="E48" s="75"/>
      <c r="F48" s="100">
        <v>5</v>
      </c>
      <c r="G48" s="103">
        <v>150000</v>
      </c>
      <c r="H48" s="103">
        <v>0</v>
      </c>
      <c r="I48" s="109"/>
    </row>
    <row r="49" spans="1:9" ht="15">
      <c r="A49" s="73" t="s">
        <v>174</v>
      </c>
      <c r="B49" s="74"/>
      <c r="C49" s="74"/>
      <c r="D49" s="74"/>
      <c r="E49" s="75"/>
      <c r="F49" s="100">
        <v>11</v>
      </c>
      <c r="G49" s="103">
        <v>53750</v>
      </c>
      <c r="H49" s="103">
        <f t="shared" si="1"/>
        <v>13437.5</v>
      </c>
      <c r="I49" s="109"/>
    </row>
    <row r="50" spans="1:9" ht="15">
      <c r="A50" s="73" t="s">
        <v>175</v>
      </c>
      <c r="B50" s="74"/>
      <c r="C50" s="74"/>
      <c r="D50" s="74"/>
      <c r="E50" s="75"/>
      <c r="F50" s="100">
        <v>4</v>
      </c>
      <c r="G50" s="103">
        <v>13822904.75</v>
      </c>
      <c r="H50" s="103">
        <f t="shared" si="1"/>
        <v>3455726.1875</v>
      </c>
      <c r="I50" s="109"/>
    </row>
    <row r="51" spans="1:9" ht="15">
      <c r="A51" s="73" t="s">
        <v>176</v>
      </c>
      <c r="B51" s="74"/>
      <c r="C51" s="74"/>
      <c r="D51" s="74"/>
      <c r="E51" s="75"/>
      <c r="F51" s="100">
        <v>8</v>
      </c>
      <c r="G51" s="103">
        <v>3789600</v>
      </c>
      <c r="H51" s="103">
        <f t="shared" si="1"/>
        <v>947400</v>
      </c>
      <c r="I51" s="109"/>
    </row>
    <row r="52" spans="1:9" ht="15">
      <c r="A52" s="73" t="s">
        <v>177</v>
      </c>
      <c r="B52" s="74"/>
      <c r="C52" s="74"/>
      <c r="D52" s="74"/>
      <c r="E52" s="75"/>
      <c r="F52" s="100">
        <v>9</v>
      </c>
      <c r="G52" s="103">
        <v>10149979.7</v>
      </c>
      <c r="H52" s="103">
        <f t="shared" si="1"/>
        <v>2537494.925</v>
      </c>
      <c r="I52" s="109"/>
    </row>
    <row r="53" spans="1:9" ht="15">
      <c r="A53" s="72" t="s">
        <v>178</v>
      </c>
      <c r="B53" s="72"/>
      <c r="C53" s="72"/>
      <c r="D53" s="72"/>
      <c r="E53" s="73"/>
      <c r="F53" s="100">
        <v>4</v>
      </c>
      <c r="G53" s="103">
        <v>18043359.11</v>
      </c>
      <c r="H53" s="103">
        <f t="shared" si="1"/>
        <v>4510839.7775</v>
      </c>
      <c r="I53" s="109"/>
    </row>
    <row r="54" spans="1:9" ht="15">
      <c r="A54" s="73" t="s">
        <v>183</v>
      </c>
      <c r="B54" s="74"/>
      <c r="C54" s="74"/>
      <c r="D54" s="74"/>
      <c r="E54" s="75"/>
      <c r="F54" s="100">
        <v>9</v>
      </c>
      <c r="G54" s="103">
        <v>83960</v>
      </c>
      <c r="H54" s="103">
        <v>0</v>
      </c>
      <c r="I54" s="109"/>
    </row>
    <row r="55" spans="1:9" ht="15">
      <c r="A55" s="73" t="s">
        <v>184</v>
      </c>
      <c r="B55" s="74"/>
      <c r="C55" s="74"/>
      <c r="D55" s="74"/>
      <c r="E55" s="75"/>
      <c r="F55" s="100">
        <v>8</v>
      </c>
      <c r="G55" s="103">
        <v>12650</v>
      </c>
      <c r="H55" s="103">
        <v>0</v>
      </c>
      <c r="I55" s="109"/>
    </row>
    <row r="56" spans="1:9" ht="15">
      <c r="A56" s="72" t="s">
        <v>179</v>
      </c>
      <c r="B56" s="72"/>
      <c r="C56" s="72"/>
      <c r="D56" s="72"/>
      <c r="E56" s="73"/>
      <c r="F56" s="100">
        <v>9</v>
      </c>
      <c r="G56" s="103">
        <v>7980017.2</v>
      </c>
      <c r="H56" s="103">
        <f t="shared" si="1"/>
        <v>1995004.3</v>
      </c>
      <c r="I56" s="109"/>
    </row>
    <row r="57" spans="1:9" ht="15">
      <c r="A57" s="72" t="s">
        <v>180</v>
      </c>
      <c r="B57" s="72"/>
      <c r="C57" s="72"/>
      <c r="D57" s="72"/>
      <c r="E57" s="72"/>
      <c r="F57" s="100">
        <v>11</v>
      </c>
      <c r="G57" s="103">
        <v>14266240.75</v>
      </c>
      <c r="H57" s="103">
        <f t="shared" si="1"/>
        <v>3566560.1875</v>
      </c>
      <c r="I57" s="109"/>
    </row>
    <row r="58" spans="1:9" ht="15.75" thickBot="1">
      <c r="A58" s="161" t="s">
        <v>181</v>
      </c>
      <c r="B58" s="161"/>
      <c r="C58" s="161"/>
      <c r="D58" s="161"/>
      <c r="E58" s="161"/>
      <c r="F58" s="156">
        <v>9</v>
      </c>
      <c r="G58" s="162">
        <f>5062300+3600000</f>
        <v>8662300</v>
      </c>
      <c r="H58" s="162">
        <f t="shared" si="1"/>
        <v>2165575</v>
      </c>
      <c r="I58" s="163"/>
    </row>
    <row r="59" spans="1:9" ht="16.5" thickBot="1" thickTop="1">
      <c r="A59" s="157" t="s">
        <v>41</v>
      </c>
      <c r="B59" s="157"/>
      <c r="C59" s="157"/>
      <c r="D59" s="157"/>
      <c r="E59" s="157"/>
      <c r="F59" s="158"/>
      <c r="G59" s="159">
        <f>SUM(G46:G58)</f>
        <v>185842316.45999998</v>
      </c>
      <c r="H59" s="160">
        <f>SUM(H46:H58)</f>
        <v>46398926.614999995</v>
      </c>
      <c r="I59" s="160">
        <f>SUM(I46:I58)</f>
        <v>0</v>
      </c>
    </row>
    <row r="60" spans="1:9" ht="15.75" thickTop="1">
      <c r="A60" s="150" t="s">
        <v>60</v>
      </c>
      <c r="B60" s="151"/>
      <c r="C60" s="151"/>
      <c r="D60" s="151"/>
      <c r="E60" s="152"/>
      <c r="F60" s="153"/>
      <c r="G60" s="154">
        <f>G59+G43+G30</f>
        <v>250842316.45999998</v>
      </c>
      <c r="H60" s="155">
        <f>H59+H43+H30</f>
        <v>98123270.645</v>
      </c>
      <c r="I60" s="155">
        <f>I59+I43+I30</f>
        <v>13275655.969999999</v>
      </c>
    </row>
    <row r="61" spans="1:9" ht="15">
      <c r="A61" s="56" t="s">
        <v>61</v>
      </c>
      <c r="B61" s="57"/>
      <c r="C61" s="48" t="s">
        <v>63</v>
      </c>
      <c r="D61" s="38"/>
      <c r="E61" s="39"/>
      <c r="F61" s="48" t="s">
        <v>65</v>
      </c>
      <c r="G61" s="115"/>
      <c r="H61" s="115"/>
      <c r="I61" s="110"/>
    </row>
    <row r="62" spans="1:9" ht="20.25" customHeight="1">
      <c r="A62" s="58"/>
      <c r="B62" s="59"/>
      <c r="C62" s="41"/>
      <c r="D62" s="42"/>
      <c r="E62" s="43"/>
      <c r="F62" s="41"/>
      <c r="G62" s="116"/>
      <c r="H62" s="116"/>
      <c r="I62" s="111"/>
    </row>
    <row r="63" spans="1:9" ht="15">
      <c r="A63" s="191" t="s">
        <v>191</v>
      </c>
      <c r="B63" s="192"/>
      <c r="C63" s="191" t="s">
        <v>193</v>
      </c>
      <c r="D63" s="195"/>
      <c r="E63" s="192"/>
      <c r="F63" s="188"/>
      <c r="G63" s="190"/>
      <c r="H63" s="190"/>
      <c r="I63" s="189"/>
    </row>
    <row r="64" spans="1:9" ht="15">
      <c r="A64" s="193" t="s">
        <v>192</v>
      </c>
      <c r="B64" s="194"/>
      <c r="C64" s="193" t="s">
        <v>194</v>
      </c>
      <c r="D64" s="196"/>
      <c r="E64" s="194"/>
      <c r="F64" s="45"/>
      <c r="G64" s="117"/>
      <c r="H64" s="117"/>
      <c r="I64" s="112"/>
    </row>
    <row r="65" spans="1:6" ht="15">
      <c r="A65" s="16"/>
      <c r="B65" s="16"/>
      <c r="C65" s="16"/>
      <c r="D65" s="16"/>
      <c r="E65" s="16"/>
      <c r="F65" s="16"/>
    </row>
    <row r="66" spans="1:6" ht="15">
      <c r="A66" s="16"/>
      <c r="B66" s="16"/>
      <c r="C66" s="16"/>
      <c r="D66" s="16"/>
      <c r="E66" s="16"/>
      <c r="F66" s="16"/>
    </row>
    <row r="67" spans="1:6" ht="15">
      <c r="A67" s="16"/>
      <c r="B67" s="16"/>
      <c r="C67" s="16"/>
      <c r="D67" s="16"/>
      <c r="E67" s="16"/>
      <c r="F67" s="16"/>
    </row>
    <row r="68" spans="1:6" ht="15">
      <c r="A68" s="16"/>
      <c r="B68" s="16"/>
      <c r="C68" s="16"/>
      <c r="D68" s="16"/>
      <c r="E68" s="16"/>
      <c r="F68" s="16"/>
    </row>
    <row r="69" spans="1:6" ht="15">
      <c r="A69" s="16"/>
      <c r="B69" s="16"/>
      <c r="C69" s="16"/>
      <c r="D69" s="16"/>
      <c r="E69" s="16"/>
      <c r="F69" s="16"/>
    </row>
    <row r="70" spans="1:6" ht="15">
      <c r="A70" s="16"/>
      <c r="B70" s="16"/>
      <c r="C70" s="16"/>
      <c r="D70" s="16"/>
      <c r="E70" s="16"/>
      <c r="F70" s="16"/>
    </row>
    <row r="71" spans="1:6" ht="15">
      <c r="A71" s="16"/>
      <c r="B71" s="16"/>
      <c r="C71" s="16"/>
      <c r="D71" s="16"/>
      <c r="E71" s="16"/>
      <c r="F71" s="16"/>
    </row>
    <row r="72" spans="1:6" ht="15">
      <c r="A72" s="16"/>
      <c r="B72" s="16"/>
      <c r="C72" s="16"/>
      <c r="D72" s="16"/>
      <c r="E72" s="16"/>
      <c r="F72" s="16"/>
    </row>
    <row r="73" spans="1:6" ht="15">
      <c r="A73" s="16"/>
      <c r="B73" s="16"/>
      <c r="C73" s="16"/>
      <c r="D73" s="16"/>
      <c r="E73" s="16"/>
      <c r="F73" s="16"/>
    </row>
  </sheetData>
  <sheetProtection/>
  <mergeCells count="69">
    <mergeCell ref="A63:B63"/>
    <mergeCell ref="C63:E63"/>
    <mergeCell ref="C64:E64"/>
    <mergeCell ref="F63:I63"/>
    <mergeCell ref="E36:E39"/>
    <mergeCell ref="A36:A39"/>
    <mergeCell ref="B36:B39"/>
    <mergeCell ref="C36:C39"/>
    <mergeCell ref="A40:A42"/>
    <mergeCell ref="B41:B42"/>
    <mergeCell ref="C41:C42"/>
    <mergeCell ref="E41:E42"/>
    <mergeCell ref="A16:A17"/>
    <mergeCell ref="B16:B18"/>
    <mergeCell ref="C16:C18"/>
    <mergeCell ref="G16:G17"/>
    <mergeCell ref="H16:H17"/>
    <mergeCell ref="I16:I17"/>
    <mergeCell ref="A20:A23"/>
    <mergeCell ref="B20:B23"/>
    <mergeCell ref="C20:C23"/>
    <mergeCell ref="F16:F17"/>
    <mergeCell ref="A24:A27"/>
    <mergeCell ref="B24:B27"/>
    <mergeCell ref="C24:C27"/>
    <mergeCell ref="E24:E25"/>
    <mergeCell ref="A28:A29"/>
    <mergeCell ref="B28:B29"/>
    <mergeCell ref="C28:C29"/>
    <mergeCell ref="A34:A35"/>
    <mergeCell ref="B34:B35"/>
    <mergeCell ref="C34:C35"/>
    <mergeCell ref="D34:D35"/>
    <mergeCell ref="F34:F35"/>
    <mergeCell ref="G13:G14"/>
    <mergeCell ref="H13:H14"/>
    <mergeCell ref="I13:I14"/>
    <mergeCell ref="G34:G35"/>
    <mergeCell ref="H34:H35"/>
    <mergeCell ref="I34:I35"/>
    <mergeCell ref="A13:A15"/>
    <mergeCell ref="C13:C14"/>
    <mergeCell ref="D13:D14"/>
    <mergeCell ref="E13:E14"/>
    <mergeCell ref="F13:F14"/>
    <mergeCell ref="A59:E59"/>
    <mergeCell ref="A52:E52"/>
    <mergeCell ref="A53:E53"/>
    <mergeCell ref="A56:E56"/>
    <mergeCell ref="A57:E57"/>
    <mergeCell ref="A58:E58"/>
    <mergeCell ref="A54:E54"/>
    <mergeCell ref="A55:E55"/>
    <mergeCell ref="A60:E60"/>
    <mergeCell ref="A61:B61"/>
    <mergeCell ref="A64:B64"/>
    <mergeCell ref="A62:B62"/>
    <mergeCell ref="A1:I1"/>
    <mergeCell ref="A2:I2"/>
    <mergeCell ref="B8:B10"/>
    <mergeCell ref="D8:D10"/>
    <mergeCell ref="F8:F10"/>
    <mergeCell ref="A45:E45"/>
    <mergeCell ref="A46:E46"/>
    <mergeCell ref="A47:E47"/>
    <mergeCell ref="A49:E49"/>
    <mergeCell ref="A50:E50"/>
    <mergeCell ref="A51:E51"/>
    <mergeCell ref="A48:E48"/>
  </mergeCells>
  <printOptions horizontalCentered="1"/>
  <pageMargins left="0.2" right="0" top="0.25" bottom="0.25" header="0.3" footer="0.3"/>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I38"/>
  <sheetViews>
    <sheetView zoomScalePageLayoutView="0" workbookViewId="0" topLeftCell="A1">
      <selection activeCell="C12" sqref="C12"/>
    </sheetView>
  </sheetViews>
  <sheetFormatPr defaultColWidth="9.140625" defaultRowHeight="15"/>
  <cols>
    <col min="1" max="1" width="16.57421875" style="0" customWidth="1"/>
    <col min="2" max="2" width="27.00390625" style="0" customWidth="1"/>
    <col min="3" max="3" width="27.8515625" style="0" customWidth="1"/>
    <col min="4" max="4" width="12.57421875" style="0" customWidth="1"/>
    <col min="5" max="5" width="18.421875" style="0" customWidth="1"/>
    <col min="6" max="6" width="15.7109375" style="0" customWidth="1"/>
    <col min="7" max="7" width="14.28125" style="0" customWidth="1"/>
    <col min="8" max="8" width="10.57421875" style="0" customWidth="1"/>
    <col min="9" max="9" width="12.140625" style="0" customWidth="1"/>
  </cols>
  <sheetData>
    <row r="1" spans="1:9" ht="18.75">
      <c r="A1" s="80" t="s">
        <v>66</v>
      </c>
      <c r="B1" s="80"/>
      <c r="C1" s="80"/>
      <c r="D1" s="80"/>
      <c r="E1" s="80"/>
      <c r="F1" s="80"/>
      <c r="G1" s="80"/>
      <c r="H1" s="80"/>
      <c r="I1" s="80"/>
    </row>
    <row r="2" spans="1:9" ht="15">
      <c r="A2" s="61" t="s">
        <v>67</v>
      </c>
      <c r="B2" s="61"/>
      <c r="C2" s="61"/>
      <c r="D2" s="61"/>
      <c r="E2" s="61"/>
      <c r="F2" s="61"/>
      <c r="G2" s="61"/>
      <c r="H2" s="61"/>
      <c r="I2" s="61"/>
    </row>
    <row r="4" spans="1:2" ht="15">
      <c r="A4" t="s">
        <v>1</v>
      </c>
      <c r="B4" s="1" t="s">
        <v>2</v>
      </c>
    </row>
    <row r="5" spans="1:2" ht="15">
      <c r="A5" t="s">
        <v>3</v>
      </c>
      <c r="B5" s="1"/>
    </row>
    <row r="6" spans="1:2" ht="15">
      <c r="A6" t="s">
        <v>4</v>
      </c>
      <c r="B6" s="1" t="s">
        <v>5</v>
      </c>
    </row>
    <row r="8" spans="1:9" ht="15">
      <c r="A8" s="5" t="s">
        <v>6</v>
      </c>
      <c r="B8" s="62" t="s">
        <v>15</v>
      </c>
      <c r="C8" s="3" t="s">
        <v>10</v>
      </c>
      <c r="D8" s="64" t="s">
        <v>16</v>
      </c>
      <c r="E8" s="3" t="s">
        <v>18</v>
      </c>
      <c r="F8" s="66" t="s">
        <v>68</v>
      </c>
      <c r="G8" s="81"/>
      <c r="H8" s="63"/>
      <c r="I8" s="88" t="s">
        <v>73</v>
      </c>
    </row>
    <row r="9" spans="1:9" ht="15">
      <c r="A9" s="6" t="s">
        <v>7</v>
      </c>
      <c r="B9" s="62"/>
      <c r="C9" s="90" t="s">
        <v>72</v>
      </c>
      <c r="D9" s="64"/>
      <c r="E9" s="4" t="s">
        <v>19</v>
      </c>
      <c r="F9" s="82"/>
      <c r="G9" s="83"/>
      <c r="H9" s="84"/>
      <c r="I9" s="89"/>
    </row>
    <row r="10" spans="1:9" ht="15">
      <c r="A10" s="6" t="s">
        <v>8</v>
      </c>
      <c r="B10" s="63"/>
      <c r="C10" s="90"/>
      <c r="D10" s="65"/>
      <c r="E10" s="4" t="s">
        <v>20</v>
      </c>
      <c r="F10" s="85" t="s">
        <v>23</v>
      </c>
      <c r="G10" s="86"/>
      <c r="H10" s="87"/>
      <c r="I10" s="89"/>
    </row>
    <row r="11" spans="1:9" ht="15">
      <c r="A11" s="28" t="s">
        <v>9</v>
      </c>
      <c r="B11" s="28" t="s">
        <v>14</v>
      </c>
      <c r="C11" s="28" t="s">
        <v>13</v>
      </c>
      <c r="D11" s="28" t="s">
        <v>17</v>
      </c>
      <c r="E11" s="28" t="s">
        <v>21</v>
      </c>
      <c r="F11" s="49" t="s">
        <v>69</v>
      </c>
      <c r="G11" s="49" t="s">
        <v>70</v>
      </c>
      <c r="H11" s="49" t="s">
        <v>71</v>
      </c>
      <c r="I11" s="29" t="s">
        <v>26</v>
      </c>
    </row>
    <row r="12" spans="1:9" ht="15">
      <c r="A12" s="52" t="s">
        <v>34</v>
      </c>
      <c r="B12" s="7"/>
      <c r="C12" s="7"/>
      <c r="D12" s="7"/>
      <c r="E12" s="8"/>
      <c r="F12" s="8"/>
      <c r="G12" s="8"/>
      <c r="H12" s="8"/>
      <c r="I12" s="12"/>
    </row>
    <row r="13" spans="1:9" ht="48">
      <c r="A13" s="14" t="s">
        <v>35</v>
      </c>
      <c r="B13" s="9" t="s">
        <v>36</v>
      </c>
      <c r="C13" s="9" t="s">
        <v>78</v>
      </c>
      <c r="D13" s="15"/>
      <c r="E13" s="22" t="s">
        <v>82</v>
      </c>
      <c r="F13" s="50">
        <v>300000</v>
      </c>
      <c r="G13" s="10"/>
      <c r="H13" s="10"/>
      <c r="I13" s="13" t="s">
        <v>79</v>
      </c>
    </row>
    <row r="14" spans="1:9" ht="36">
      <c r="A14" s="9" t="s">
        <v>83</v>
      </c>
      <c r="B14" s="9" t="s">
        <v>84</v>
      </c>
      <c r="C14" s="9" t="s">
        <v>85</v>
      </c>
      <c r="D14" s="15"/>
      <c r="E14" s="22" t="s">
        <v>86</v>
      </c>
      <c r="F14" s="50">
        <v>250000</v>
      </c>
      <c r="G14" s="10"/>
      <c r="H14" s="10"/>
      <c r="I14" s="34" t="s">
        <v>79</v>
      </c>
    </row>
    <row r="15" spans="1:9" ht="48">
      <c r="A15" s="14" t="s">
        <v>37</v>
      </c>
      <c r="B15" s="9" t="s">
        <v>81</v>
      </c>
      <c r="C15" s="9" t="s">
        <v>80</v>
      </c>
      <c r="D15" s="15"/>
      <c r="E15" s="21" t="s">
        <v>87</v>
      </c>
      <c r="F15" s="50">
        <v>200000</v>
      </c>
      <c r="G15" s="10"/>
      <c r="H15" s="10"/>
      <c r="I15" s="13" t="s">
        <v>79</v>
      </c>
    </row>
    <row r="16" spans="1:9" ht="15">
      <c r="A16" s="25" t="s">
        <v>41</v>
      </c>
      <c r="B16" s="24"/>
      <c r="C16" s="24"/>
      <c r="D16" s="17"/>
      <c r="E16" s="23"/>
      <c r="F16" s="27">
        <f>SUM(F13:F15)</f>
        <v>750000</v>
      </c>
      <c r="G16" s="27"/>
      <c r="H16" s="27"/>
      <c r="I16" s="18"/>
    </row>
    <row r="17" spans="1:9" ht="15">
      <c r="A17" s="52" t="s">
        <v>38</v>
      </c>
      <c r="B17" s="17"/>
      <c r="C17" s="17"/>
      <c r="D17" s="17"/>
      <c r="E17" s="23"/>
      <c r="F17" s="51"/>
      <c r="G17" s="20"/>
      <c r="H17" s="20"/>
      <c r="I17" s="18"/>
    </row>
    <row r="18" spans="1:9" ht="48.75">
      <c r="A18" s="9" t="s">
        <v>91</v>
      </c>
      <c r="B18" s="19" t="s">
        <v>88</v>
      </c>
      <c r="C18" s="9" t="s">
        <v>89</v>
      </c>
      <c r="D18" s="15"/>
      <c r="E18" s="22" t="s">
        <v>90</v>
      </c>
      <c r="F18" s="50">
        <v>400000</v>
      </c>
      <c r="G18" s="10"/>
      <c r="H18" s="10"/>
      <c r="I18" s="13" t="s">
        <v>79</v>
      </c>
    </row>
    <row r="19" spans="1:9" ht="60.75" customHeight="1">
      <c r="A19" s="9" t="s">
        <v>92</v>
      </c>
      <c r="B19" s="9" t="s">
        <v>39</v>
      </c>
      <c r="C19" s="9" t="s">
        <v>40</v>
      </c>
      <c r="D19" s="15"/>
      <c r="E19" s="21" t="s">
        <v>93</v>
      </c>
      <c r="F19" s="50">
        <v>200000</v>
      </c>
      <c r="G19" s="10"/>
      <c r="H19" s="10"/>
      <c r="I19" s="13" t="s">
        <v>79</v>
      </c>
    </row>
    <row r="20" spans="1:9" ht="15">
      <c r="A20" s="26" t="s">
        <v>41</v>
      </c>
      <c r="B20" s="17"/>
      <c r="C20" s="17"/>
      <c r="D20" s="17"/>
      <c r="E20" s="17"/>
      <c r="F20" s="27">
        <f>SUM(F18:F19)</f>
        <v>600000</v>
      </c>
      <c r="G20" s="27"/>
      <c r="H20" s="27"/>
      <c r="I20" s="18"/>
    </row>
    <row r="21" spans="1:9" ht="15">
      <c r="A21" s="52" t="s">
        <v>42</v>
      </c>
      <c r="B21" s="17"/>
      <c r="C21" s="17"/>
      <c r="D21" s="17"/>
      <c r="E21" s="17"/>
      <c r="F21" s="17"/>
      <c r="G21" s="20"/>
      <c r="H21" s="20"/>
      <c r="I21" s="18"/>
    </row>
    <row r="22" spans="1:9" ht="60">
      <c r="A22" s="66" t="s">
        <v>43</v>
      </c>
      <c r="B22" s="67"/>
      <c r="C22" s="67"/>
      <c r="D22" s="67"/>
      <c r="E22" s="68"/>
      <c r="F22" s="30" t="s">
        <v>77</v>
      </c>
      <c r="G22" s="32" t="s">
        <v>76</v>
      </c>
      <c r="H22" s="32" t="s">
        <v>75</v>
      </c>
      <c r="I22" s="30" t="s">
        <v>74</v>
      </c>
    </row>
    <row r="23" spans="1:9" ht="15">
      <c r="A23" s="69" t="s">
        <v>30</v>
      </c>
      <c r="B23" s="70"/>
      <c r="C23" s="70"/>
      <c r="D23" s="70"/>
      <c r="E23" s="71"/>
      <c r="F23" s="31" t="s">
        <v>33</v>
      </c>
      <c r="G23" s="33" t="s">
        <v>44</v>
      </c>
      <c r="H23" s="33" t="s">
        <v>46</v>
      </c>
      <c r="I23" s="33" t="s">
        <v>48</v>
      </c>
    </row>
    <row r="24" spans="1:9" ht="15">
      <c r="A24" s="72" t="s">
        <v>51</v>
      </c>
      <c r="B24" s="72"/>
      <c r="C24" s="72"/>
      <c r="D24" s="72"/>
      <c r="E24" s="72"/>
      <c r="F24" s="15"/>
      <c r="G24" s="10">
        <v>300000</v>
      </c>
      <c r="H24" s="10"/>
      <c r="I24" s="11" t="s">
        <v>79</v>
      </c>
    </row>
    <row r="25" spans="1:9" ht="15">
      <c r="A25" s="73" t="s">
        <v>52</v>
      </c>
      <c r="B25" s="74"/>
      <c r="C25" s="74"/>
      <c r="D25" s="74"/>
      <c r="E25" s="75"/>
      <c r="F25" s="15"/>
      <c r="G25" s="10">
        <v>400000</v>
      </c>
      <c r="H25" s="10"/>
      <c r="I25" s="11" t="s">
        <v>79</v>
      </c>
    </row>
    <row r="26" spans="1:9" ht="15">
      <c r="A26" s="73" t="s">
        <v>53</v>
      </c>
      <c r="B26" s="74"/>
      <c r="C26" s="74"/>
      <c r="D26" s="74"/>
      <c r="E26" s="75"/>
      <c r="F26" s="15"/>
      <c r="G26" s="10">
        <v>230000</v>
      </c>
      <c r="H26" s="10"/>
      <c r="I26" s="11" t="s">
        <v>79</v>
      </c>
    </row>
    <row r="27" spans="1:9" ht="15">
      <c r="A27" s="73" t="s">
        <v>54</v>
      </c>
      <c r="B27" s="74"/>
      <c r="C27" s="74"/>
      <c r="D27" s="74"/>
      <c r="E27" s="75"/>
      <c r="F27" s="15"/>
      <c r="G27" s="10">
        <v>250000</v>
      </c>
      <c r="H27" s="10"/>
      <c r="I27" s="11" t="s">
        <v>79</v>
      </c>
    </row>
    <row r="28" spans="1:9" ht="15">
      <c r="A28" s="73" t="s">
        <v>55</v>
      </c>
      <c r="B28" s="74"/>
      <c r="C28" s="74"/>
      <c r="D28" s="74"/>
      <c r="E28" s="75"/>
      <c r="F28" s="15"/>
      <c r="G28" s="10">
        <v>200000</v>
      </c>
      <c r="H28" s="10"/>
      <c r="I28" s="11" t="s">
        <v>79</v>
      </c>
    </row>
    <row r="29" spans="1:9" ht="15">
      <c r="A29" s="73" t="s">
        <v>56</v>
      </c>
      <c r="B29" s="74"/>
      <c r="C29" s="74"/>
      <c r="D29" s="74"/>
      <c r="E29" s="75"/>
      <c r="F29" s="15"/>
      <c r="G29" s="10">
        <v>450000</v>
      </c>
      <c r="H29" s="10"/>
      <c r="I29" s="11" t="s">
        <v>79</v>
      </c>
    </row>
    <row r="30" spans="1:9" ht="15">
      <c r="A30" s="72" t="s">
        <v>57</v>
      </c>
      <c r="B30" s="72"/>
      <c r="C30" s="72"/>
      <c r="D30" s="72"/>
      <c r="E30" s="73"/>
      <c r="F30" s="15"/>
      <c r="G30" s="10">
        <v>200000</v>
      </c>
      <c r="H30" s="10"/>
      <c r="I30" s="11" t="s">
        <v>79</v>
      </c>
    </row>
    <row r="31" spans="1:9" ht="15">
      <c r="A31" s="72" t="s">
        <v>58</v>
      </c>
      <c r="B31" s="72"/>
      <c r="C31" s="72"/>
      <c r="D31" s="72"/>
      <c r="E31" s="73"/>
      <c r="F31" s="15"/>
      <c r="G31" s="10">
        <v>230000</v>
      </c>
      <c r="H31" s="10"/>
      <c r="I31" s="11" t="s">
        <v>79</v>
      </c>
    </row>
    <row r="32" spans="1:9" ht="15">
      <c r="A32" s="72" t="s">
        <v>59</v>
      </c>
      <c r="B32" s="72"/>
      <c r="C32" s="72"/>
      <c r="D32" s="72"/>
      <c r="E32" s="72"/>
      <c r="F32" s="15"/>
      <c r="G32" s="10">
        <v>500000</v>
      </c>
      <c r="H32" s="10"/>
      <c r="I32" s="11" t="s">
        <v>79</v>
      </c>
    </row>
    <row r="33" spans="1:9" ht="15">
      <c r="A33" s="72"/>
      <c r="B33" s="72"/>
      <c r="C33" s="72"/>
      <c r="D33" s="72"/>
      <c r="E33" s="72"/>
      <c r="F33" s="15"/>
      <c r="G33" s="10"/>
      <c r="H33" s="10"/>
      <c r="I33" s="2"/>
    </row>
    <row r="34" spans="1:9" ht="15">
      <c r="A34" s="76" t="s">
        <v>41</v>
      </c>
      <c r="B34" s="76"/>
      <c r="C34" s="76"/>
      <c r="D34" s="76"/>
      <c r="E34" s="76"/>
      <c r="F34" s="15"/>
      <c r="G34" s="27">
        <f>SUM(G24:G33)</f>
        <v>2760000</v>
      </c>
      <c r="H34" s="10"/>
      <c r="I34" s="2"/>
    </row>
    <row r="35" spans="1:9" ht="15">
      <c r="A35" s="53" t="s">
        <v>60</v>
      </c>
      <c r="B35" s="54"/>
      <c r="C35" s="54"/>
      <c r="D35" s="54"/>
      <c r="E35" s="55"/>
      <c r="F35" s="35"/>
      <c r="G35" s="37">
        <f>SUM(F16+G20+G34)</f>
        <v>3510000</v>
      </c>
      <c r="H35" s="36"/>
      <c r="I35" s="2"/>
    </row>
    <row r="36" spans="1:9" ht="15">
      <c r="A36" s="56" t="s">
        <v>61</v>
      </c>
      <c r="B36" s="57"/>
      <c r="C36" s="48" t="s">
        <v>63</v>
      </c>
      <c r="D36" s="38"/>
      <c r="E36" s="39"/>
      <c r="F36" s="48" t="s">
        <v>65</v>
      </c>
      <c r="G36" s="40"/>
      <c r="H36" s="40"/>
      <c r="I36" s="39"/>
    </row>
    <row r="37" spans="1:9" ht="15">
      <c r="A37" s="58"/>
      <c r="B37" s="59"/>
      <c r="C37" s="41"/>
      <c r="D37" s="42"/>
      <c r="E37" s="43"/>
      <c r="F37" s="41"/>
      <c r="G37" s="44"/>
      <c r="H37" s="44"/>
      <c r="I37" s="43"/>
    </row>
    <row r="38" spans="1:9" ht="15">
      <c r="A38" s="77" t="s">
        <v>62</v>
      </c>
      <c r="B38" s="78"/>
      <c r="C38" s="77" t="s">
        <v>64</v>
      </c>
      <c r="D38" s="79"/>
      <c r="E38" s="78"/>
      <c r="F38" s="45"/>
      <c r="G38" s="47"/>
      <c r="H38" s="47"/>
      <c r="I38" s="46"/>
    </row>
  </sheetData>
  <sheetProtection/>
  <mergeCells count="26">
    <mergeCell ref="A1:I1"/>
    <mergeCell ref="A2:I2"/>
    <mergeCell ref="B8:B10"/>
    <mergeCell ref="D8:D10"/>
    <mergeCell ref="F8:H9"/>
    <mergeCell ref="F10:H10"/>
    <mergeCell ref="I8:I10"/>
    <mergeCell ref="C9:C10"/>
    <mergeCell ref="A33:E33"/>
    <mergeCell ref="A22:E22"/>
    <mergeCell ref="A23:E23"/>
    <mergeCell ref="A24:E24"/>
    <mergeCell ref="A25:E25"/>
    <mergeCell ref="A26:E26"/>
    <mergeCell ref="A27:E27"/>
    <mergeCell ref="A28:E28"/>
    <mergeCell ref="A29:E29"/>
    <mergeCell ref="A30:E30"/>
    <mergeCell ref="A31:E31"/>
    <mergeCell ref="A32:E32"/>
    <mergeCell ref="A34:E34"/>
    <mergeCell ref="A35:E35"/>
    <mergeCell ref="A36:B36"/>
    <mergeCell ref="A37:B37"/>
    <mergeCell ref="A38:B38"/>
    <mergeCell ref="C38:E38"/>
  </mergeCells>
  <printOptions/>
  <pageMargins left="0.45" right="0.2"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dc:creator>
  <cp:keywords/>
  <dc:description/>
  <cp:lastModifiedBy>GAD</cp:lastModifiedBy>
  <cp:lastPrinted>2019-02-01T08:50:58Z</cp:lastPrinted>
  <dcterms:created xsi:type="dcterms:W3CDTF">2017-01-25T12:03:43Z</dcterms:created>
  <dcterms:modified xsi:type="dcterms:W3CDTF">2019-02-01T08:55:12Z</dcterms:modified>
  <cp:category/>
  <cp:version/>
  <cp:contentType/>
  <cp:contentStatus/>
</cp:coreProperties>
</file>