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$PLANNING_SHE\FDPP - FULL DISCLOSURE POLICY PORTAL\2022\1Q 2022\"/>
    </mc:Choice>
  </mc:AlternateContent>
  <xr:revisionPtr revIDLastSave="0" documentId="13_ncr:1_{D67C7143-1D66-4732-9BC4-E4B1E33ED10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jan-march2022" sheetId="1" r:id="rId1"/>
  </sheets>
  <definedNames>
    <definedName name="_xlnm.Print_Area" localSheetId="0">'jan-march2022'!$A$1:$J$30</definedName>
    <definedName name="_xlnm.Print_Titles" localSheetId="0">'jan-march2022'!$3:$9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N32" i="1"/>
  <c r="D24" i="1"/>
  <c r="G20" i="1"/>
  <c r="G19" i="1"/>
  <c r="G18" i="1"/>
  <c r="H17" i="1"/>
  <c r="G17" i="1" s="1"/>
  <c r="G16" i="1"/>
  <c r="G15" i="1"/>
  <c r="G14" i="1"/>
  <c r="H13" i="1"/>
  <c r="G12" i="1"/>
  <c r="G11" i="1"/>
  <c r="G10" i="1"/>
  <c r="H24" i="1" l="1"/>
  <c r="G24" i="1" s="1"/>
  <c r="G13" i="1"/>
</calcChain>
</file>

<file path=xl/sharedStrings.xml><?xml version="1.0" encoding="utf-8"?>
<sst xmlns="http://schemas.openxmlformats.org/spreadsheetml/2006/main" count="102" uniqueCount="86">
  <si>
    <t>FDPP Form 6 - Trust Fund Utilization</t>
  </si>
  <si>
    <t>CONSOLIDATED QUARTERLY REPORT ON GOVERNMENT PROJECTS, PROGRAMS or ACTIVITIES</t>
  </si>
  <si>
    <r>
      <t xml:space="preserve">for the  1st  QUARTER, CY </t>
    </r>
    <r>
      <rPr>
        <b/>
        <u/>
        <sz val="11"/>
        <rFont val="Calibri"/>
        <family val="2"/>
        <scheme val="minor"/>
      </rPr>
      <t xml:space="preserve"> 2022</t>
    </r>
  </si>
  <si>
    <r>
      <t xml:space="preserve"> </t>
    </r>
    <r>
      <rPr>
        <b/>
        <u/>
        <sz val="14"/>
        <rFont val="Calibri"/>
        <family val="2"/>
        <scheme val="minor"/>
      </rPr>
      <t>Malabon City</t>
    </r>
  </si>
  <si>
    <t>Program or Project</t>
  </si>
  <si>
    <t>Source Agency</t>
  </si>
  <si>
    <t>Location</t>
  </si>
  <si>
    <t xml:space="preserve">Total Cost
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</si>
  <si>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</si>
  <si>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</si>
  <si>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</si>
  <si>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</si>
  <si>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</si>
  <si>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</si>
  <si>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</si>
  <si>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Improvement and maintenance of the Malabon City  Bureau of Fire  Protection Stations</t>
  </si>
  <si>
    <t>Bureau of Fire</t>
  </si>
  <si>
    <t>Malabon City Fire Station-# 70 Gov. Pascual Ave. Potrero, Malabon City</t>
  </si>
  <si>
    <t>February 14, 2018</t>
  </si>
  <si>
    <t>Remaining fund balance is  P144,492.89, yet to be utilized by BFP-Malabon</t>
  </si>
  <si>
    <t>date started is the date of receipt</t>
  </si>
  <si>
    <t xml:space="preserve"> Management and Implementation of the CIPH CY 2014-2015 - "KALUSUGAN PANGKALAHATAN"</t>
  </si>
  <si>
    <t>DOH-NCR</t>
  </si>
  <si>
    <t>City Health Department</t>
  </si>
  <si>
    <t>June 25,2020</t>
  </si>
  <si>
    <t>Remaining fund balance of P628,022.75, yet to be implemted by City Health Department</t>
  </si>
  <si>
    <t>Unified Access Quality Tertiary Education Act (UAQTEA) for the Implementation of the approved Qualification Maps (QM) no. 1 &amp;  2 for the free TVET Program of CMPI</t>
  </si>
  <si>
    <t>TESDA-NCR</t>
  </si>
  <si>
    <t>September 2,2019</t>
  </si>
  <si>
    <t>January 20, 2020</t>
  </si>
  <si>
    <t>the unutilized amount of P14,380.22 was deposited under TESDA acct.# 2812-1022-26 dated 2/18/2022</t>
  </si>
  <si>
    <t>Implementation of Medical Assistance to Indigent &amp; Poor patients in Government hospitals</t>
  </si>
  <si>
    <t>Ospital ng Malabon</t>
  </si>
  <si>
    <t>January 2021</t>
  </si>
  <si>
    <t>Ongoing project with available fund balance of  P2,444,186.03</t>
  </si>
  <si>
    <t xml:space="preserve">Financial assistance to LGU's affected by Typhoon Ulysses </t>
  </si>
  <si>
    <t>Bureau of the Treasury -NCR</t>
  </si>
  <si>
    <t>Malabon City</t>
  </si>
  <si>
    <t>July 15, 2021</t>
  </si>
  <si>
    <t>September 9,2021</t>
  </si>
  <si>
    <t>project completed, the unutilized amount of P19,866.00 was returned to BOT with issued O.R.# 7063423 dated 3/2/2022</t>
  </si>
  <si>
    <t>Medical assistance for payment of medicines, medical services and other care to indigent patients</t>
  </si>
  <si>
    <t>Office of the President</t>
  </si>
  <si>
    <t>February 05, 2021</t>
  </si>
  <si>
    <t>January 26, 2022</t>
  </si>
  <si>
    <t>project completed, Fund Utilization Report was submitted to the Office of the President last February 3, 2022</t>
  </si>
  <si>
    <t>2021 Disaster Reduction and Rehabilitation Assistance Program-Financial Assistance for the recovery and reconstruction of economy and livelihood in LGU's affected by Taal Volcano Eruption and Typhoon</t>
  </si>
  <si>
    <t>Alley bestween Adante &amp; Rivera St. &amp; Drainage</t>
  </si>
  <si>
    <t>project completed, the unexpended amount of P9,744.00 was returned to BOT with issued O.R.# 7063424 dated 3/2/2022</t>
  </si>
  <si>
    <t>Nursery and Green Space at Atis Barangay Potrero and Greeening and Beautification of C-4 Raod, Eastment and Sidewalk at Barangay Tañong.</t>
  </si>
  <si>
    <t>Bureau of the Treasury-NCR</t>
  </si>
  <si>
    <t xml:space="preserve">Barangay Potrero </t>
  </si>
  <si>
    <t>November 15,2021</t>
  </si>
  <si>
    <t>February 19,2022</t>
  </si>
  <si>
    <t>2nd and partial ( 45% ) Payment made under check # 262433 dtd. 2/14/2022</t>
  </si>
  <si>
    <t xml:space="preserve"> Greeening and Beautification of C-4 Raod, Eastment and Sidewalk at Barangay Tañong.</t>
  </si>
  <si>
    <t>Barangay Tañong</t>
  </si>
  <si>
    <t>December 14,2021</t>
  </si>
  <si>
    <t>June 11,2022</t>
  </si>
  <si>
    <t>1st and partial ( 30% ) Payment made under check # 262448 dtd. 3/23/2022</t>
  </si>
  <si>
    <t>Financial grant for the implementation of "Enhanced Kadiwa ni Ani at Kita Financial Grant Assistance Program.</t>
  </si>
  <si>
    <t>Department of Agriculture</t>
  </si>
  <si>
    <t>Nuestra Señora Credit Cooperative &amp; Ang Palengke Natin Service Cooperative at Malabon City</t>
  </si>
  <si>
    <t>Have released check nos.262415 &amp; 262416 at 1,000,000.00 each, both dated Dec. 31,2021</t>
  </si>
  <si>
    <t>Financial assistance for the payment of services rendered by the 27 existing Barangay Nutrition Scholars for CY 2021.</t>
  </si>
  <si>
    <t>National Nutrition Council</t>
  </si>
  <si>
    <t>Barangay Health Center</t>
  </si>
  <si>
    <t>March 10, 2022</t>
  </si>
  <si>
    <t>March 18, 2022</t>
  </si>
  <si>
    <t>payment made under Report of Disbursement Reference No. 300-2022-003-007 dated March 18, 2022</t>
  </si>
  <si>
    <t>Meals, accommodations and transportation (MATS) benefits to Public and Private health Care Workers from September 15-December 19,2020</t>
  </si>
  <si>
    <t>DOH-NCRO</t>
  </si>
  <si>
    <t>Fund Utilization Report was submitted to DOH last March 24, 2022. The remaining fund balance of P7,000.00 was returned to DOH with issued O.R. # 2517583 dated 3/24/2022</t>
  </si>
  <si>
    <t>March, 2022</t>
  </si>
  <si>
    <t>June 2022</t>
  </si>
  <si>
    <t>with partial utilization, yet to be transferred to General Fund</t>
  </si>
  <si>
    <t>Grant of ONE COVID-19 Allowance (OCA)  for public and private health care workers and non health care workers.</t>
  </si>
  <si>
    <t xml:space="preserve"> yet to be  utilized</t>
  </si>
  <si>
    <t>We hereby certify that we have reviewed the contents and hereby attest to the veracity and correctness of the data or information contained in this document.</t>
  </si>
  <si>
    <t>MAILA R. CAINGLES</t>
  </si>
  <si>
    <t>DINAH A. LAMSEN</t>
  </si>
  <si>
    <t>HON. ANTOLIN A. ORETA III</t>
  </si>
  <si>
    <t>OIC - City Budget Department</t>
  </si>
  <si>
    <t>City Accountant</t>
  </si>
  <si>
    <t xml:space="preserve"> City Mayor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</si>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</sst>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d\,\ yyyy"/>
    <numFmt numFmtId="165" formatCode="mmmm\ yyyy"/>
    <numFmt numFmtId="166" formatCode="_(\P* #,##0.00_);_(\P* \(#,##0.00\);_(\P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/>
    </xf>
    <xf numFmtId="43" fontId="1" fillId="0" borderId="1" xfId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43" fontId="8" fillId="0" borderId="1" xfId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center" vertical="top" wrapText="1"/>
    </xf>
    <xf numFmtId="10" fontId="8" fillId="0" borderId="1" xfId="0" applyNumberFormat="1" applyFont="1" applyFill="1" applyBorder="1" applyAlignment="1">
      <alignment horizontal="center" vertical="top"/>
    </xf>
    <xf numFmtId="43" fontId="1" fillId="0" borderId="1" xfId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39" fontId="1" fillId="0" borderId="1" xfId="1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43" fontId="0" fillId="0" borderId="2" xfId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/>
    </xf>
    <xf numFmtId="10" fontId="0" fillId="0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43" fontId="0" fillId="0" borderId="3" xfId="1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horizontal="center" vertical="top"/>
    </xf>
    <xf numFmtId="10" fontId="0" fillId="0" borderId="3" xfId="0" applyNumberFormat="1" applyFont="1" applyFill="1" applyBorder="1" applyAlignment="1">
      <alignment horizontal="center" vertical="top"/>
    </xf>
    <xf numFmtId="39" fontId="1" fillId="0" borderId="3" xfId="1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43" fontId="13" fillId="0" borderId="0" xfId="0" applyNumberFormat="1" applyFont="1" applyAlignment="1">
      <alignment vertical="top"/>
    </xf>
    <xf numFmtId="43" fontId="13" fillId="0" borderId="0" xfId="1" applyFont="1" applyAlignment="1">
      <alignment vertical="top"/>
    </xf>
    <xf numFmtId="0" fontId="0" fillId="0" borderId="2" xfId="0" applyFont="1" applyFill="1" applyBorder="1" applyAlignment="1">
      <alignment vertical="top" wrapText="1"/>
    </xf>
    <xf numFmtId="43" fontId="0" fillId="0" borderId="1" xfId="1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39" fontId="0" fillId="0" borderId="1" xfId="1" applyNumberFormat="1" applyFont="1" applyFill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43" fontId="0" fillId="0" borderId="5" xfId="1" applyFont="1" applyFill="1" applyBorder="1" applyAlignment="1">
      <alignment vertical="top"/>
    </xf>
    <xf numFmtId="164" fontId="0" fillId="0" borderId="5" xfId="0" applyNumberFormat="1" applyFont="1" applyFill="1" applyBorder="1" applyAlignment="1">
      <alignment horizontal="center" vertical="top"/>
    </xf>
    <xf numFmtId="10" fontId="0" fillId="0" borderId="5" xfId="0" applyNumberFormat="1" applyFont="1" applyFill="1" applyBorder="1" applyAlignment="1">
      <alignment horizontal="center" vertical="top"/>
    </xf>
    <xf numFmtId="39" fontId="0" fillId="0" borderId="5" xfId="1" applyNumberFormat="1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13" fillId="0" borderId="5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3" fillId="0" borderId="7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vertical="top"/>
    </xf>
    <xf numFmtId="0" fontId="13" fillId="0" borderId="3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left" vertical="top" wrapText="1"/>
    </xf>
    <xf numFmtId="43" fontId="0" fillId="0" borderId="7" xfId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10" fontId="0" fillId="0" borderId="7" xfId="0" applyNumberFormat="1" applyFont="1" applyFill="1" applyBorder="1" applyAlignment="1">
      <alignment horizontal="center" vertical="top"/>
    </xf>
    <xf numFmtId="39" fontId="0" fillId="0" borderId="7" xfId="1" applyNumberFormat="1" applyFont="1" applyFill="1" applyBorder="1" applyAlignment="1">
      <alignment vertical="top"/>
    </xf>
    <xf numFmtId="0" fontId="0" fillId="4" borderId="7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2" borderId="10" xfId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vertical="center"/>
    </xf>
    <xf numFmtId="10" fontId="6" fillId="2" borderId="10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43" fontId="5" fillId="0" borderId="0" xfId="0" applyNumberFormat="1" applyFont="1" applyFill="1" applyBorder="1" applyAlignment="1">
      <alignment vertical="top"/>
    </xf>
    <xf numFmtId="43" fontId="5" fillId="0" borderId="0" xfId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43" fontId="8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3" fontId="8" fillId="0" borderId="0" xfId="1" applyFont="1" applyBorder="1" applyAlignment="1">
      <alignment vertical="top"/>
    </xf>
    <xf numFmtId="43" fontId="8" fillId="0" borderId="0" xfId="1" applyFont="1" applyBorder="1" applyAlignment="1">
      <alignment horizontal="left" vertical="top"/>
    </xf>
    <xf numFmtId="43" fontId="8" fillId="0" borderId="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view="pageBreakPreview" zoomScale="80" zoomScaleNormal="80" zoomScaleSheetLayoutView="80" workbookViewId="0">
      <selection activeCell="A32" sqref="A32"/>
    </sheetView>
  </sheetViews>
  <sheetFormatPr defaultRowHeight="15" x14ac:dyDescent="0.25"/>
  <cols>
    <col min="1" max="1" width="43.5703125" style="9" customWidth="1"/>
    <col min="2" max="2" width="14.28515625" style="10" bestFit="1" customWidth="1"/>
    <col min="3" max="3" width="21.28515625" style="11" customWidth="1"/>
    <col min="4" max="4" width="18" style="9" customWidth="1"/>
    <col min="5" max="5" width="16.7109375" style="12" customWidth="1"/>
    <col min="6" max="6" width="18.42578125" style="12" customWidth="1"/>
    <col min="7" max="7" width="10.85546875" style="9" customWidth="1"/>
    <col min="8" max="8" width="19.140625" style="9" customWidth="1"/>
    <col min="9" max="9" width="11.28515625" style="9" hidden="1" customWidth="1"/>
    <col min="10" max="10" width="33" style="9" customWidth="1"/>
    <col min="11" max="11" width="27.140625" style="9" customWidth="1"/>
    <col min="12" max="12" width="23.85546875" style="9" customWidth="1"/>
    <col min="13" max="13" width="18.28515625" style="9" customWidth="1"/>
    <col min="14" max="14" width="14.42578125" style="9" customWidth="1"/>
    <col min="15" max="15" width="13.7109375" style="9" bestFit="1" customWidth="1"/>
    <col min="16" max="16" width="23.28515625" style="9" customWidth="1"/>
    <col min="17" max="16384" width="9.140625" style="9"/>
  </cols>
  <sheetData>
    <row r="1" spans="1:14" s="4" customFormat="1" ht="15.75" x14ac:dyDescent="0.25">
      <c r="A1" s="1" t="s">
        <v>0</v>
      </c>
      <c r="B1" s="2"/>
      <c r="C1" s="3"/>
      <c r="E1" s="5"/>
      <c r="F1" s="5"/>
    </row>
    <row r="2" spans="1:14" s="4" customFormat="1" ht="15.75" x14ac:dyDescent="0.25">
      <c r="B2" s="6"/>
      <c r="C2" s="3"/>
      <c r="E2" s="5"/>
      <c r="F2" s="5"/>
    </row>
    <row r="3" spans="1:14" s="4" customFormat="1" ht="15.75" x14ac:dyDescent="0.2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7"/>
      <c r="L3" s="7"/>
    </row>
    <row r="4" spans="1:14" s="4" customFormat="1" ht="15.75" x14ac:dyDescent="0.25">
      <c r="A4" s="140" t="s">
        <v>2</v>
      </c>
      <c r="B4" s="140"/>
      <c r="C4" s="141"/>
      <c r="D4" s="141"/>
      <c r="E4" s="141"/>
      <c r="F4" s="141"/>
      <c r="G4" s="141"/>
      <c r="H4" s="141"/>
      <c r="I4" s="141"/>
      <c r="J4" s="141"/>
      <c r="K4" s="8"/>
      <c r="L4" s="8"/>
    </row>
    <row r="5" spans="1:14" s="4" customFormat="1" ht="15.75" x14ac:dyDescent="0.25">
      <c r="A5" s="9"/>
      <c r="B5" s="10"/>
      <c r="C5" s="11"/>
      <c r="D5" s="9"/>
      <c r="E5" s="12"/>
      <c r="F5" s="12"/>
      <c r="G5" s="9"/>
      <c r="H5" s="9"/>
      <c r="I5" s="9"/>
      <c r="J5" s="9"/>
      <c r="K5" s="9"/>
      <c r="L5" s="9"/>
    </row>
    <row r="6" spans="1:14" s="4" customFormat="1" ht="18.75" x14ac:dyDescent="0.25">
      <c r="A6" s="13" t="s">
        <v>3</v>
      </c>
      <c r="B6" s="10"/>
      <c r="C6" s="11"/>
      <c r="D6" s="9"/>
      <c r="E6" s="12"/>
      <c r="F6" s="12"/>
      <c r="G6" s="9"/>
      <c r="H6" s="9"/>
      <c r="I6" s="9"/>
      <c r="J6" s="9"/>
      <c r="K6" s="9"/>
      <c r="L6" s="9"/>
    </row>
    <row r="7" spans="1:14" s="4" customFormat="1" ht="15.75" x14ac:dyDescent="0.25">
      <c r="A7" s="9"/>
      <c r="B7" s="10"/>
      <c r="C7" s="11"/>
      <c r="D7" s="9"/>
      <c r="E7" s="12"/>
      <c r="F7" s="12"/>
      <c r="G7" s="9"/>
      <c r="H7" s="9"/>
      <c r="I7" s="9"/>
      <c r="J7" s="9"/>
      <c r="K7" s="9"/>
      <c r="L7" s="9"/>
    </row>
    <row r="8" spans="1:14" s="15" customFormat="1" ht="15.75" x14ac:dyDescent="0.25">
      <c r="A8" s="135" t="s">
        <v>4</v>
      </c>
      <c r="B8" s="135" t="s">
        <v>5</v>
      </c>
      <c r="C8" s="135" t="s">
        <v>6</v>
      </c>
      <c r="D8" s="135" t="s">
        <v>7</v>
      </c>
      <c r="E8" s="142" t="s">
        <v>8</v>
      </c>
      <c r="F8" s="142" t="s">
        <v>9</v>
      </c>
      <c r="G8" s="143" t="s">
        <v>10</v>
      </c>
      <c r="H8" s="143"/>
      <c r="I8" s="143" t="s">
        <v>11</v>
      </c>
      <c r="J8" s="135" t="s">
        <v>12</v>
      </c>
      <c r="K8" s="14"/>
      <c r="L8" s="14"/>
    </row>
    <row r="9" spans="1:14" s="15" customFormat="1" ht="45" x14ac:dyDescent="0.25">
      <c r="A9" s="135"/>
      <c r="B9" s="135"/>
      <c r="C9" s="135"/>
      <c r="D9" s="135"/>
      <c r="E9" s="142"/>
      <c r="F9" s="142"/>
      <c r="G9" s="16" t="s">
        <v>13</v>
      </c>
      <c r="H9" s="16" t="s">
        <v>14</v>
      </c>
      <c r="I9" s="143"/>
      <c r="J9" s="136"/>
      <c r="K9" s="17"/>
      <c r="L9" s="17"/>
    </row>
    <row r="10" spans="1:14" s="4" customFormat="1" ht="60.75" customHeight="1" x14ac:dyDescent="0.25">
      <c r="A10" s="18" t="s">
        <v>15</v>
      </c>
      <c r="B10" s="18" t="s">
        <v>16</v>
      </c>
      <c r="C10" s="18" t="s">
        <v>17</v>
      </c>
      <c r="D10" s="19">
        <v>4850522.8899999997</v>
      </c>
      <c r="E10" s="20" t="s">
        <v>18</v>
      </c>
      <c r="F10" s="21">
        <v>44896</v>
      </c>
      <c r="G10" s="22">
        <f t="shared" ref="G10:G17" si="0">H10/D10</f>
        <v>0.97021086318386596</v>
      </c>
      <c r="H10" s="23">
        <v>4706030</v>
      </c>
      <c r="I10" s="18"/>
      <c r="J10" s="24" t="s">
        <v>19</v>
      </c>
      <c r="K10" s="25"/>
      <c r="L10" s="26"/>
      <c r="M10" s="137" t="s">
        <v>20</v>
      </c>
      <c r="N10" s="137"/>
    </row>
    <row r="11" spans="1:14" s="4" customFormat="1" ht="67.5" customHeight="1" x14ac:dyDescent="0.25">
      <c r="A11" s="27" t="s">
        <v>21</v>
      </c>
      <c r="B11" s="28" t="s">
        <v>22</v>
      </c>
      <c r="C11" s="29" t="s">
        <v>23</v>
      </c>
      <c r="D11" s="30">
        <v>805800</v>
      </c>
      <c r="E11" s="31" t="s">
        <v>24</v>
      </c>
      <c r="F11" s="21">
        <v>44896</v>
      </c>
      <c r="G11" s="32">
        <f t="shared" si="0"/>
        <v>0.22062205261851575</v>
      </c>
      <c r="H11" s="33">
        <v>177777.25</v>
      </c>
      <c r="I11" s="34"/>
      <c r="J11" s="35" t="s">
        <v>25</v>
      </c>
      <c r="K11" s="36"/>
      <c r="L11" s="37"/>
      <c r="M11" s="38"/>
      <c r="N11" s="38"/>
    </row>
    <row r="12" spans="1:14" s="4" customFormat="1" ht="62.25" customHeight="1" x14ac:dyDescent="0.25">
      <c r="A12" s="18" t="s">
        <v>26</v>
      </c>
      <c r="B12" s="39" t="s">
        <v>22</v>
      </c>
      <c r="C12" s="40" t="s">
        <v>27</v>
      </c>
      <c r="D12" s="30">
        <v>914820</v>
      </c>
      <c r="E12" s="20" t="s">
        <v>28</v>
      </c>
      <c r="F12" s="31" t="s">
        <v>29</v>
      </c>
      <c r="G12" s="22">
        <f t="shared" si="0"/>
        <v>0.98428082027065433</v>
      </c>
      <c r="H12" s="33">
        <v>900439.78</v>
      </c>
      <c r="I12" s="41"/>
      <c r="J12" s="24" t="s">
        <v>30</v>
      </c>
      <c r="K12" s="25"/>
      <c r="L12" s="42"/>
      <c r="M12" s="38"/>
      <c r="N12" s="38"/>
    </row>
    <row r="13" spans="1:14" s="4" customFormat="1" ht="50.25" customHeight="1" x14ac:dyDescent="0.25">
      <c r="A13" s="18" t="s">
        <v>31</v>
      </c>
      <c r="B13" s="18" t="s">
        <v>22</v>
      </c>
      <c r="C13" s="18" t="s">
        <v>32</v>
      </c>
      <c r="D13" s="30">
        <v>17850000</v>
      </c>
      <c r="E13" s="20" t="s">
        <v>33</v>
      </c>
      <c r="F13" s="21">
        <v>44896</v>
      </c>
      <c r="G13" s="32">
        <f t="shared" si="0"/>
        <v>0.86307081064425761</v>
      </c>
      <c r="H13" s="43">
        <f>SUM(12945090.77+2460723.2)</f>
        <v>15405813.969999999</v>
      </c>
      <c r="I13" s="41"/>
      <c r="J13" s="24" t="s">
        <v>34</v>
      </c>
      <c r="K13" s="25"/>
      <c r="L13" s="42"/>
      <c r="M13" s="38"/>
      <c r="N13" s="38"/>
    </row>
    <row r="14" spans="1:14" s="54" customFormat="1" ht="66.75" customHeight="1" x14ac:dyDescent="0.25">
      <c r="A14" s="44" t="s">
        <v>35</v>
      </c>
      <c r="B14" s="45" t="s">
        <v>36</v>
      </c>
      <c r="C14" s="45" t="s">
        <v>37</v>
      </c>
      <c r="D14" s="46">
        <v>2061353</v>
      </c>
      <c r="E14" s="47" t="s">
        <v>38</v>
      </c>
      <c r="F14" s="48" t="s">
        <v>39</v>
      </c>
      <c r="G14" s="49">
        <f t="shared" si="0"/>
        <v>0.99036264045993094</v>
      </c>
      <c r="H14" s="43">
        <v>2041487</v>
      </c>
      <c r="I14" s="50"/>
      <c r="J14" s="24" t="s">
        <v>40</v>
      </c>
      <c r="K14" s="51"/>
      <c r="L14" s="52"/>
      <c r="M14" s="53"/>
      <c r="N14" s="53"/>
    </row>
    <row r="15" spans="1:14" s="54" customFormat="1" ht="63" customHeight="1" x14ac:dyDescent="0.25">
      <c r="A15" s="55" t="s">
        <v>41</v>
      </c>
      <c r="B15" s="55" t="s">
        <v>42</v>
      </c>
      <c r="C15" s="56" t="s">
        <v>32</v>
      </c>
      <c r="D15" s="57">
        <v>16294734.699999999</v>
      </c>
      <c r="E15" s="58" t="s">
        <v>43</v>
      </c>
      <c r="F15" s="21" t="s">
        <v>44</v>
      </c>
      <c r="G15" s="59">
        <f t="shared" si="0"/>
        <v>1</v>
      </c>
      <c r="H15" s="60">
        <v>16294734.699999999</v>
      </c>
      <c r="I15" s="61"/>
      <c r="J15" s="24" t="s">
        <v>45</v>
      </c>
      <c r="K15" s="62"/>
      <c r="L15" s="63"/>
      <c r="M15" s="64"/>
      <c r="N15" s="65"/>
    </row>
    <row r="16" spans="1:14" s="54" customFormat="1" ht="78" customHeight="1" x14ac:dyDescent="0.25">
      <c r="A16" s="44" t="s">
        <v>46</v>
      </c>
      <c r="B16" s="45" t="s">
        <v>36</v>
      </c>
      <c r="C16" s="66" t="s">
        <v>47</v>
      </c>
      <c r="D16" s="46">
        <v>973439</v>
      </c>
      <c r="E16" s="48" t="s">
        <v>38</v>
      </c>
      <c r="F16" s="48" t="s">
        <v>39</v>
      </c>
      <c r="G16" s="49">
        <f t="shared" si="0"/>
        <v>0.9899901277840728</v>
      </c>
      <c r="H16" s="33">
        <v>963695</v>
      </c>
      <c r="I16" s="50"/>
      <c r="J16" s="24" t="s">
        <v>48</v>
      </c>
      <c r="K16" s="51"/>
      <c r="L16" s="63"/>
      <c r="M16" s="64"/>
      <c r="N16" s="65"/>
    </row>
    <row r="17" spans="1:14" s="54" customFormat="1" ht="63" customHeight="1" x14ac:dyDescent="0.25">
      <c r="A17" s="44" t="s">
        <v>49</v>
      </c>
      <c r="B17" s="44" t="s">
        <v>50</v>
      </c>
      <c r="C17" s="66" t="s">
        <v>51</v>
      </c>
      <c r="D17" s="67">
        <v>7337896</v>
      </c>
      <c r="E17" s="68" t="s">
        <v>52</v>
      </c>
      <c r="F17" s="48" t="s">
        <v>53</v>
      </c>
      <c r="G17" s="49">
        <f t="shared" si="0"/>
        <v>0.74252631408240188</v>
      </c>
      <c r="H17" s="69">
        <f>SUM(2179630.81+3268950.06)</f>
        <v>5448580.8700000001</v>
      </c>
      <c r="I17" s="50"/>
      <c r="J17" s="70" t="s">
        <v>54</v>
      </c>
      <c r="L17" s="44"/>
      <c r="M17" s="64"/>
      <c r="N17" s="65"/>
    </row>
    <row r="18" spans="1:14" s="54" customFormat="1" ht="51.75" customHeight="1" x14ac:dyDescent="0.25">
      <c r="A18" s="44" t="s">
        <v>55</v>
      </c>
      <c r="B18" s="44" t="s">
        <v>50</v>
      </c>
      <c r="C18" s="66" t="s">
        <v>56</v>
      </c>
      <c r="D18" s="67">
        <v>10162104</v>
      </c>
      <c r="E18" s="68" t="s">
        <v>57</v>
      </c>
      <c r="F18" s="48" t="s">
        <v>58</v>
      </c>
      <c r="G18" s="49">
        <f>H18/D18</f>
        <v>0.29691455627692848</v>
      </c>
      <c r="H18" s="69">
        <v>3017276.6</v>
      </c>
      <c r="I18" s="50"/>
      <c r="J18" s="70" t="s">
        <v>59</v>
      </c>
      <c r="L18" s="71"/>
      <c r="M18" s="64"/>
      <c r="N18" s="65"/>
    </row>
    <row r="19" spans="1:14" s="54" customFormat="1" ht="79.5" customHeight="1" x14ac:dyDescent="0.25">
      <c r="A19" s="72" t="s">
        <v>60</v>
      </c>
      <c r="B19" s="73" t="s">
        <v>61</v>
      </c>
      <c r="C19" s="72" t="s">
        <v>62</v>
      </c>
      <c r="D19" s="74">
        <v>2000000</v>
      </c>
      <c r="E19" s="75" t="s">
        <v>44</v>
      </c>
      <c r="F19" s="75">
        <v>44713</v>
      </c>
      <c r="G19" s="76">
        <f>H19/D19</f>
        <v>1</v>
      </c>
      <c r="H19" s="77">
        <v>2000000</v>
      </c>
      <c r="I19" s="78"/>
      <c r="J19" s="79" t="s">
        <v>63</v>
      </c>
      <c r="L19" s="71"/>
      <c r="M19" s="64"/>
      <c r="N19" s="65"/>
    </row>
    <row r="20" spans="1:14" s="54" customFormat="1" ht="67.5" customHeight="1" x14ac:dyDescent="0.25">
      <c r="A20" s="80" t="s">
        <v>64</v>
      </c>
      <c r="B20" s="81" t="s">
        <v>65</v>
      </c>
      <c r="C20" s="72" t="s">
        <v>66</v>
      </c>
      <c r="D20" s="74">
        <v>32400</v>
      </c>
      <c r="E20" s="75" t="s">
        <v>67</v>
      </c>
      <c r="F20" s="75" t="s">
        <v>68</v>
      </c>
      <c r="G20" s="76">
        <f>H20/D20</f>
        <v>1</v>
      </c>
      <c r="H20" s="77">
        <v>32400</v>
      </c>
      <c r="I20" s="82"/>
      <c r="J20" s="83" t="s">
        <v>69</v>
      </c>
      <c r="L20" s="71"/>
      <c r="M20" s="64"/>
      <c r="N20" s="65"/>
    </row>
    <row r="21" spans="1:14" s="54" customFormat="1" ht="103.5" customHeight="1" x14ac:dyDescent="0.25">
      <c r="A21" s="84" t="s">
        <v>70</v>
      </c>
      <c r="B21" s="85" t="s">
        <v>71</v>
      </c>
      <c r="C21" s="72" t="s">
        <v>32</v>
      </c>
      <c r="D21" s="74">
        <v>584500</v>
      </c>
      <c r="E21" s="75" t="s">
        <v>67</v>
      </c>
      <c r="F21" s="86" t="s">
        <v>68</v>
      </c>
      <c r="G21" s="76">
        <v>1</v>
      </c>
      <c r="H21" s="77">
        <v>577500</v>
      </c>
      <c r="I21" s="82"/>
      <c r="J21" s="87" t="s">
        <v>72</v>
      </c>
      <c r="L21" s="71"/>
      <c r="M21" s="64"/>
      <c r="N21" s="65"/>
    </row>
    <row r="22" spans="1:14" s="54" customFormat="1" ht="48.75" customHeight="1" x14ac:dyDescent="0.25">
      <c r="A22" s="55" t="s">
        <v>41</v>
      </c>
      <c r="B22" s="55" t="s">
        <v>42</v>
      </c>
      <c r="C22" s="88" t="s">
        <v>32</v>
      </c>
      <c r="D22" s="67">
        <v>5000000</v>
      </c>
      <c r="E22" s="89" t="s">
        <v>73</v>
      </c>
      <c r="F22" s="89" t="s">
        <v>74</v>
      </c>
      <c r="G22" s="49"/>
      <c r="H22" s="69">
        <v>5000000</v>
      </c>
      <c r="I22" s="82"/>
      <c r="J22" s="90" t="s">
        <v>75</v>
      </c>
      <c r="L22" s="71"/>
      <c r="M22" s="64"/>
      <c r="N22" s="65"/>
    </row>
    <row r="23" spans="1:14" s="54" customFormat="1" ht="54" customHeight="1" x14ac:dyDescent="0.25">
      <c r="A23" s="84" t="s">
        <v>76</v>
      </c>
      <c r="B23" s="85" t="s">
        <v>71</v>
      </c>
      <c r="C23" s="80" t="s">
        <v>32</v>
      </c>
      <c r="D23" s="91">
        <v>1362750</v>
      </c>
      <c r="E23" s="92"/>
      <c r="F23" s="93"/>
      <c r="G23" s="94"/>
      <c r="H23" s="95">
        <v>1362750</v>
      </c>
      <c r="I23" s="96"/>
      <c r="J23" s="90" t="s">
        <v>77</v>
      </c>
      <c r="L23" s="71"/>
      <c r="M23" s="64"/>
      <c r="N23" s="65"/>
    </row>
    <row r="24" spans="1:14" s="108" customFormat="1" ht="33.75" customHeight="1" thickBot="1" x14ac:dyDescent="0.3">
      <c r="A24" s="97"/>
      <c r="B24" s="98"/>
      <c r="C24" s="99"/>
      <c r="D24" s="100">
        <f>SUM(D10:D23)</f>
        <v>70230319.590000004</v>
      </c>
      <c r="E24" s="101"/>
      <c r="F24" s="101"/>
      <c r="G24" s="102">
        <f>H24/D24</f>
        <v>0.82483584736881022</v>
      </c>
      <c r="H24" s="100">
        <f>SUM(H10:H23)</f>
        <v>57928485.170000002</v>
      </c>
      <c r="I24" s="103"/>
      <c r="J24" s="103"/>
      <c r="K24" s="104"/>
      <c r="L24" s="105"/>
      <c r="M24" s="106"/>
      <c r="N24" s="107"/>
    </row>
    <row r="25" spans="1:14" s="4" customFormat="1" ht="67.5" customHeight="1" thickTop="1" x14ac:dyDescent="0.25">
      <c r="A25" s="109"/>
      <c r="B25" s="109"/>
      <c r="C25" s="110"/>
      <c r="D25" s="111"/>
      <c r="E25" s="112"/>
      <c r="F25" s="113"/>
      <c r="G25" s="114"/>
      <c r="H25" s="115"/>
      <c r="I25" s="116"/>
      <c r="J25" s="117"/>
      <c r="K25" s="117"/>
      <c r="L25" s="117"/>
      <c r="N25" s="118"/>
    </row>
    <row r="26" spans="1:14" s="4" customFormat="1" ht="15.75" x14ac:dyDescent="0.25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19"/>
      <c r="L26" s="119"/>
      <c r="N26" s="118"/>
    </row>
    <row r="27" spans="1:14" s="4" customFormat="1" ht="15.75" x14ac:dyDescent="0.25">
      <c r="A27" s="119"/>
      <c r="B27" s="119"/>
      <c r="C27" s="119"/>
      <c r="D27" s="119"/>
      <c r="E27" s="120"/>
      <c r="F27" s="120"/>
      <c r="G27" s="119"/>
      <c r="H27" s="119"/>
      <c r="I27" s="119"/>
      <c r="J27" s="119"/>
      <c r="K27" s="119"/>
      <c r="L27" s="119"/>
      <c r="N27" s="118"/>
    </row>
    <row r="28" spans="1:14" ht="29.25" customHeight="1" x14ac:dyDescent="0.25">
      <c r="J28" s="121"/>
      <c r="K28" s="121"/>
      <c r="L28" s="121"/>
    </row>
    <row r="29" spans="1:14" s="127" customFormat="1" ht="17.25" x14ac:dyDescent="0.25">
      <c r="A29" s="122" t="s">
        <v>79</v>
      </c>
      <c r="B29" s="7"/>
      <c r="C29" s="123"/>
      <c r="D29" s="122" t="s">
        <v>80</v>
      </c>
      <c r="E29" s="124"/>
      <c r="F29" s="125"/>
      <c r="G29" s="126" t="s">
        <v>81</v>
      </c>
      <c r="I29" s="15"/>
      <c r="J29" s="15"/>
      <c r="K29" s="15"/>
      <c r="L29" s="15"/>
    </row>
    <row r="30" spans="1:14" s="127" customFormat="1" ht="15.75" x14ac:dyDescent="0.25">
      <c r="A30" s="128" t="s">
        <v>82</v>
      </c>
      <c r="B30" s="128"/>
      <c r="C30" s="129"/>
      <c r="D30" s="128" t="s">
        <v>83</v>
      </c>
      <c r="E30" s="124"/>
      <c r="F30" s="125"/>
      <c r="G30" s="139" t="s">
        <v>84</v>
      </c>
      <c r="H30" s="139"/>
    </row>
    <row r="31" spans="1:14" x14ac:dyDescent="0.25">
      <c r="A31" s="130"/>
      <c r="B31" s="131"/>
    </row>
    <row r="32" spans="1:14" x14ac:dyDescent="0.25">
      <c r="A32" s="130"/>
      <c r="B32" s="131"/>
      <c r="N32" s="9" t="e">
        <f>#REF!/#REF!</f>
        <v>#REF!</v>
      </c>
    </row>
    <row r="35" spans="1:16" x14ac:dyDescent="0.25">
      <c r="D35" s="121"/>
    </row>
    <row r="36" spans="1:16" x14ac:dyDescent="0.25">
      <c r="D36" s="132"/>
      <c r="F36" s="12" t="s">
        <v>85</v>
      </c>
    </row>
    <row r="37" spans="1:16" x14ac:dyDescent="0.25">
      <c r="D37" s="132"/>
    </row>
    <row r="38" spans="1:16" x14ac:dyDescent="0.25">
      <c r="D38" s="132"/>
    </row>
    <row r="39" spans="1:16" x14ac:dyDescent="0.25">
      <c r="D39" s="132"/>
    </row>
    <row r="40" spans="1:16" x14ac:dyDescent="0.25">
      <c r="D40" s="132"/>
    </row>
    <row r="41" spans="1:16" x14ac:dyDescent="0.25">
      <c r="D41" s="133"/>
    </row>
    <row r="42" spans="1:16" x14ac:dyDescent="0.25">
      <c r="D42" s="132"/>
    </row>
    <row r="47" spans="1:16" s="10" customFormat="1" x14ac:dyDescent="0.25">
      <c r="A47" s="9"/>
      <c r="C47" s="134"/>
      <c r="D47" s="121">
        <f>SUM(D36:D46)</f>
        <v>0</v>
      </c>
      <c r="E47" s="12"/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</row>
  </sheetData>
  <mergeCells count="14">
    <mergeCell ref="J8:J9"/>
    <mergeCell ref="M10:N10"/>
    <mergeCell ref="A26:J26"/>
    <mergeCell ref="G30:H30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</mergeCells>
  <printOptions horizontalCentered="1"/>
  <pageMargins left="0" right="0" top="0.5" bottom="0.5" header="0.25" footer="0.25"/>
  <pageSetup paperSize="256" scale="70" fitToHeight="2" orientation="landscape" horizontalDpi="4294967293" r:id="rId1"/>
  <headerFooter>
    <oddFooter>Page &amp;P of &amp;N</oddFooter>
  </headerFooter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jan-march2022</vt:lpstr>
      <vt:lpstr>'jan-march2022'!Print_Area</vt:lpstr>
      <vt:lpstr>'jan-march2022'!Print_Titles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ACCTG-MONICA</dc:creator>
  <cp:lastModifiedBy>WINDOWS 10</cp:lastModifiedBy>
  <dcterms:created xsi:type="dcterms:W3CDTF">2022-04-19T16:25:06Z</dcterms:created>
  <dcterms:modified xsi:type="dcterms:W3CDTF">2022-04-20T02:08:48Z</dcterms:modified>
</cp:coreProperties>
</file>