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860" windowHeight="11160" tabRatio="928"/>
  </bookViews>
  <sheets>
    <sheet name="Fund Util 2Q 2022 with Cont App" sheetId="19" r:id="rId1"/>
    <sheet name="Aging of CA 2Q_2022" sheetId="21" r:id="rId2"/>
    <sheet name="2Q CASH FLOW" sheetId="50" r:id="rId3"/>
  </sheets>
  <externalReferences>
    <externalReference r:id="rId4"/>
  </externalReferences>
  <definedNames>
    <definedName name="_xlnm.Print_Area" localSheetId="2">'2Q CASH FLOW'!$A$1:$H$64</definedName>
    <definedName name="_xlnm.Print_Area" localSheetId="1">'Aging of CA 2Q_2022'!$A$1:$J$29</definedName>
    <definedName name="_xlnm.Print_Area" localSheetId="0">'Fund Util 2Q 2022 with Cont App'!$B$1:$H$74</definedName>
  </definedNames>
  <calcPr calcId="152511"/>
</workbook>
</file>

<file path=xl/calcChain.xml><?xml version="1.0" encoding="utf-8"?>
<calcChain xmlns="http://schemas.openxmlformats.org/spreadsheetml/2006/main">
  <c r="N54" i="19" l="1"/>
  <c r="N47" i="19"/>
  <c r="N29" i="19"/>
  <c r="F56" i="19" l="1"/>
  <c r="E14" i="50"/>
  <c r="F54" i="19" l="1"/>
  <c r="F17" i="19"/>
  <c r="F13" i="19"/>
  <c r="K24" i="19"/>
  <c r="H34" i="50" l="1"/>
  <c r="H36" i="50" s="1"/>
  <c r="H21" i="50"/>
  <c r="H14" i="50"/>
  <c r="H15" i="50" s="1"/>
  <c r="H54" i="19"/>
  <c r="H22" i="50" l="1"/>
  <c r="H50" i="50"/>
  <c r="H52" i="50" s="1"/>
  <c r="E34" i="50"/>
  <c r="E36" i="50" s="1"/>
  <c r="E21" i="50"/>
  <c r="E15" i="50"/>
  <c r="E22" i="50" l="1"/>
  <c r="E50" i="50" s="1"/>
  <c r="E52" i="50" s="1"/>
  <c r="K12" i="19" l="1"/>
  <c r="J12" i="19"/>
  <c r="H12" i="19" s="1"/>
  <c r="K11" i="19"/>
  <c r="J11" i="19"/>
  <c r="H11" i="19" s="1"/>
  <c r="L11" i="19"/>
  <c r="K25" i="19" s="1"/>
  <c r="H13" i="19" l="1"/>
  <c r="H56" i="19" s="1"/>
  <c r="F19" i="21" l="1"/>
  <c r="G19" i="21"/>
  <c r="H19" i="21"/>
  <c r="I19" i="21"/>
  <c r="J19" i="21"/>
  <c r="E19" i="21"/>
  <c r="B19" i="21"/>
  <c r="D62" i="19" l="1"/>
</calcChain>
</file>

<file path=xl/comments1.xml><?xml version="1.0" encoding="utf-8"?>
<comments xmlns="http://schemas.openxmlformats.org/spreadsheetml/2006/main">
  <authors>
    <author>Author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income less disc (SET + TRFP - Disc)</t>
        </r>
      </text>
    </comment>
    <comment ref="B12" authorId="0" shapeId="0">
      <text>
        <r>
          <rPr>
            <b/>
            <sz val="7"/>
            <color indexed="81"/>
            <rFont val="Tahoma"/>
            <family val="2"/>
          </rPr>
          <t>interest less  bank charges (tax, chkbook)</t>
        </r>
        <r>
          <rPr>
            <b/>
            <sz val="9"/>
            <color indexed="81"/>
            <rFont val="Tahoma"/>
            <family val="2"/>
          </rPr>
          <t xml:space="preserve">
(Int - TLD)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need ng i-less dahil ibinawas na siya sa Interest Income and dahil wala rin naman siyang sariling CAFOA</t>
        </r>
      </text>
    </comment>
  </commentList>
</comments>
</file>

<file path=xl/sharedStrings.xml><?xml version="1.0" encoding="utf-8"?>
<sst xmlns="http://schemas.openxmlformats.org/spreadsheetml/2006/main" count="150" uniqueCount="129">
  <si>
    <t>CITY OF MALABON</t>
  </si>
  <si>
    <t>Total Receipts</t>
  </si>
  <si>
    <t>Less:</t>
  </si>
  <si>
    <t xml:space="preserve">DISBURSEMENTS </t>
  </si>
  <si>
    <t>Personal Services</t>
  </si>
  <si>
    <t>Salaries and  Wages - Regular</t>
  </si>
  <si>
    <t>Salaries and  Wages - Casual</t>
  </si>
  <si>
    <t>Personnel Economic Relief Allowance (PERA)</t>
  </si>
  <si>
    <t>Clothing / Uniform Allowance</t>
  </si>
  <si>
    <t>Honoraria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</si>
  <si>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</si>
  <si>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</si>
  <si>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</si>
  <si>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</si>
  <si>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</si>
  <si>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</si>
  <si>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</si>
  <si>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Maintenance and Other Operating Expenses</t>
  </si>
  <si>
    <t>Traveling Expenses - Local</t>
  </si>
  <si>
    <t>Office Supplies Expenses</t>
  </si>
  <si>
    <t>Fuel, Oil and Lubricants Expenses</t>
  </si>
  <si>
    <t>Other Supplies and Materials Expenses</t>
  </si>
  <si>
    <t>Electricity Expenses</t>
  </si>
  <si>
    <t>Research, Exploration &amp; Development Expenses</t>
  </si>
  <si>
    <t>Janitorial Services</t>
  </si>
  <si>
    <t>Security Services</t>
  </si>
  <si>
    <t>Other General Services</t>
  </si>
  <si>
    <t>Repairs and Maintenance - Land Improvements</t>
  </si>
  <si>
    <t>Repairs and Maintenance - Buildings &amp; Other Structures</t>
  </si>
  <si>
    <t>Repairs and Maintenance - Motor Vehicles</t>
  </si>
  <si>
    <t>Taxes, Duties and Licenses</t>
  </si>
  <si>
    <t>Repairs and Maintenance - Other Property, Plant and Equipment</t>
  </si>
  <si>
    <t>Other Maintenance &amp; Operating Expenses</t>
  </si>
  <si>
    <t>Capital Outlay</t>
  </si>
  <si>
    <t>Information &amp; Communication Technology Equipment</t>
  </si>
  <si>
    <t>Communication Equipment</t>
  </si>
  <si>
    <t>*Subject to Adjustment</t>
  </si>
  <si>
    <t>FDF Form 12 - Unliquidated Cash Advances</t>
  </si>
  <si>
    <t>SPECIAL EDUCATION FUND</t>
  </si>
  <si>
    <r>
      <t xml:space="preserve">Name of Debtor     </t>
    </r>
    <r>
      <rPr>
        <b/>
        <sz val="8"/>
        <color theme="1"/>
        <rFont val="Arial"/>
        <family val="2"/>
      </rPr>
      <t xml:space="preserve"> </t>
    </r>
  </si>
  <si>
    <t>Amount Balance</t>
  </si>
  <si>
    <t>Date Granted</t>
  </si>
  <si>
    <t>Purpose</t>
  </si>
  <si>
    <t>Amount Due</t>
  </si>
  <si>
    <t>C u r r e n t</t>
  </si>
  <si>
    <t>P a s t    D u e</t>
  </si>
  <si>
    <t>(In alphabetical order)</t>
  </si>
  <si>
    <t>Less than 30 days</t>
  </si>
  <si>
    <t>31 - 90 days</t>
  </si>
  <si>
    <t>91 - 365 days</t>
  </si>
  <si>
    <t>Over 1 year</t>
  </si>
  <si>
    <t>Over  2  Years</t>
  </si>
  <si>
    <t>3 years and above</t>
  </si>
  <si>
    <t>Total</t>
  </si>
  <si>
    <t>City Mayor</t>
  </si>
  <si>
    <t>Interest Income</t>
  </si>
  <si>
    <t>Other Land Improvements</t>
  </si>
  <si>
    <t>Office Equipment</t>
  </si>
  <si>
    <t>Continuing Appropriations:</t>
  </si>
  <si>
    <t>DINAH A. LAMSEN</t>
  </si>
  <si>
    <t>City Accountant</t>
  </si>
  <si>
    <t>SPECIAL EDUCATION FUND  UTILIZATION</t>
  </si>
  <si>
    <t>Sub-Total</t>
  </si>
  <si>
    <t>Receipt from SEF</t>
  </si>
  <si>
    <t>UNLIQUIDATED   CASH   ADVANCES</t>
  </si>
  <si>
    <t>We hereby certify that we have reviewed the contents and hereby attest to the veracity and correctness of the data or information contained in this document.</t>
  </si>
  <si>
    <t>Special Education Tax</t>
  </si>
  <si>
    <t>FDP Form 11 - SEF Utilization</t>
  </si>
  <si>
    <t>(DepEd-DBM-DILG Joint Citcular No. 1 s.2017, SEF Budget Accountability Form No. 1)</t>
  </si>
  <si>
    <t>We  hereby  certify  that we have reviewed the contents and hereby attest to the veracity and correctness of the data or information contained in this document.</t>
  </si>
  <si>
    <t>* Subject to adjustment</t>
  </si>
  <si>
    <r>
      <t>Balance</t>
    </r>
    <r>
      <rPr>
        <sz val="7"/>
        <rFont val="Arial"/>
        <family val="2"/>
      </rPr>
      <t xml:space="preserve"> *</t>
    </r>
  </si>
  <si>
    <t xml:space="preserve"> </t>
  </si>
  <si>
    <t>FDP Form 9 - Statement of Cah Flows</t>
  </si>
  <si>
    <t>(BLGF Memorandum Circular No. 09 - 2012 dated February 21, 2012, Annex 2)</t>
  </si>
  <si>
    <t>STATEMENT OF CASH FLOWS</t>
  </si>
  <si>
    <t>CITY  OF  MALABON</t>
  </si>
  <si>
    <t>Cash Flows From Operating Activities:</t>
  </si>
  <si>
    <t>Cash Inflows:</t>
  </si>
  <si>
    <t>Collection from Taxpayers</t>
  </si>
  <si>
    <t>Other Receipts</t>
  </si>
  <si>
    <t>Total Cash Inflow</t>
  </si>
  <si>
    <t>Cash Outflows:</t>
  </si>
  <si>
    <t>Payments:</t>
  </si>
  <si>
    <t>To Suppliers/Creditors</t>
  </si>
  <si>
    <t>To Employees</t>
  </si>
  <si>
    <t>Other Expenses</t>
  </si>
  <si>
    <t>Total Cash Outflow</t>
  </si>
  <si>
    <t>Net Cash from Operating Activities</t>
  </si>
  <si>
    <t>Cash Flows From Investing Activities</t>
  </si>
  <si>
    <t>To Purchase Property, Plant and Equipment</t>
  </si>
  <si>
    <t>Investment</t>
  </si>
  <si>
    <t>Purchase of Bearer Biological Assets</t>
  </si>
  <si>
    <t>Purchase of Intangible Assets</t>
  </si>
  <si>
    <t>Grant of Loans</t>
  </si>
  <si>
    <t>Net Cash from Investing Activities</t>
  </si>
  <si>
    <t>Cash Flows From Financing Activities</t>
  </si>
  <si>
    <t>Cash Inflows</t>
  </si>
  <si>
    <t>Proceeds from Issuance of Bonds</t>
  </si>
  <si>
    <t>Proceeds from  Loans</t>
  </si>
  <si>
    <t>Total Cash Inflows</t>
  </si>
  <si>
    <t>Cash Outflows</t>
  </si>
  <si>
    <t>Payment of Long-Term Liabilities</t>
  </si>
  <si>
    <t>Retirement/ Redemption of debt securities</t>
  </si>
  <si>
    <t>Payment of loan amortization</t>
  </si>
  <si>
    <t>Total Cash Outflows</t>
  </si>
  <si>
    <t>Net Cash Flows From Financing Activities</t>
  </si>
  <si>
    <t>Net Increase in Cash</t>
  </si>
  <si>
    <t>Cash at Beginning of the Period</t>
  </si>
  <si>
    <t>Cash at the End of the Period</t>
  </si>
  <si>
    <t xml:space="preserve"> City Accountant</t>
  </si>
  <si>
    <t>Furnitures &amp; Fixtures</t>
  </si>
  <si>
    <t>Telephone Expenses</t>
  </si>
  <si>
    <t>SET</t>
  </si>
  <si>
    <t>TRFP</t>
  </si>
  <si>
    <t>DISC</t>
  </si>
  <si>
    <t>TOTAL</t>
  </si>
  <si>
    <t>School Buildings</t>
  </si>
  <si>
    <t>SECOND QUARTER, CY 2022</t>
  </si>
  <si>
    <t>NONE</t>
  </si>
  <si>
    <t>Second Quarter, CY 2022</t>
  </si>
  <si>
    <t>HON.  JEANNIE N. SANDOVAL</t>
  </si>
  <si>
    <t>Second Quarter</t>
  </si>
  <si>
    <t>As of June 30, 2022</t>
  </si>
  <si>
    <t>SETCY</t>
  </si>
  <si>
    <t>SET PY</t>
  </si>
  <si>
    <t>SET 2001</t>
  </si>
  <si>
    <t>TRFP CY</t>
  </si>
  <si>
    <t>TRFP 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</si>
</sst>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P-1404]* #,##0.00_);_([$P-1404]* \(#,##0.00\);_([$P-1404]* &quot;-&quot;??_);_(@_)"/>
    <numFmt numFmtId="165" formatCode="mm/dd/yy;@"/>
    <numFmt numFmtId="166" formatCode="mm/dd/yy"/>
    <numFmt numFmtId="167" formatCode="_(\P* #,##0.00_);_(* \(#,##0.00\);_(* &quot;-&quot;??_);_(@_)"/>
    <numFmt numFmtId="168" formatCode="_-[$P-832]* #,##0.00_-;\-[$P-832]* #,##0.00_-;_-[$P-832]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sz val="8"/>
      <color indexed="8"/>
      <name val="MS Sans Serif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i/>
      <sz val="6"/>
      <color theme="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7"/>
      <color indexed="81"/>
      <name val="Tahoma"/>
      <family val="2"/>
    </font>
    <font>
      <sz val="6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10"/>
      <color rgb="FFC0000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i/>
      <sz val="6"/>
      <color theme="1" tint="0.249977111117893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5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87">
    <xf numFmtId="0" fontId="0" fillId="0" borderId="0" xfId="0"/>
    <xf numFmtId="0" fontId="2" fillId="0" borderId="0" xfId="2" applyFont="1"/>
    <xf numFmtId="0" fontId="2" fillId="0" borderId="0" xfId="2" applyFont="1" applyAlignment="1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164" fontId="5" fillId="0" borderId="0" xfId="1" applyNumberFormat="1" applyFont="1" applyFill="1" applyBorder="1" applyAlignment="1"/>
    <xf numFmtId="43" fontId="2" fillId="0" borderId="0" xfId="2" applyNumberFormat="1" applyFont="1" applyFill="1" applyBorder="1"/>
    <xf numFmtId="0" fontId="2" fillId="0" borderId="0" xfId="2" applyFont="1" applyAlignment="1">
      <alignment horizontal="left" indent="2"/>
    </xf>
    <xf numFmtId="164" fontId="5" fillId="0" borderId="0" xfId="1" applyNumberFormat="1" applyFont="1" applyBorder="1" applyAlignment="1"/>
    <xf numFmtId="0" fontId="5" fillId="0" borderId="0" xfId="3" applyFont="1" applyAlignment="1">
      <alignment horizontal="left" indent="2"/>
    </xf>
    <xf numFmtId="43" fontId="2" fillId="0" borderId="0" xfId="1" applyFont="1"/>
    <xf numFmtId="0" fontId="5" fillId="0" borderId="0" xfId="3" applyFont="1"/>
    <xf numFmtId="43" fontId="5" fillId="0" borderId="0" xfId="3" applyNumberFormat="1" applyFont="1" applyFill="1" applyBorder="1"/>
    <xf numFmtId="43" fontId="5" fillId="0" borderId="0" xfId="1" applyFont="1"/>
    <xf numFmtId="0" fontId="5" fillId="0" borderId="0" xfId="0" applyFont="1" applyAlignment="1">
      <alignment horizontal="left" indent="2"/>
    </xf>
    <xf numFmtId="0" fontId="5" fillId="0" borderId="0" xfId="0" applyFont="1" applyAlignment="1"/>
    <xf numFmtId="0" fontId="0" fillId="0" borderId="0" xfId="0" applyFill="1"/>
    <xf numFmtId="43" fontId="0" fillId="0" borderId="0" xfId="1" applyFont="1"/>
    <xf numFmtId="0" fontId="5" fillId="0" borderId="0" xfId="3" applyFont="1" applyFill="1" applyBorder="1"/>
    <xf numFmtId="0" fontId="6" fillId="0" borderId="0" xfId="2" applyFont="1" applyFill="1" applyBorder="1" applyAlignment="1">
      <alignment horizontal="left" vertical="top" indent="2"/>
    </xf>
    <xf numFmtId="43" fontId="2" fillId="0" borderId="0" xfId="1" applyFont="1" applyBorder="1"/>
    <xf numFmtId="0" fontId="8" fillId="0" borderId="0" xfId="2" applyFont="1"/>
    <xf numFmtId="43" fontId="12" fillId="2" borderId="0" xfId="1" applyFont="1" applyFill="1" applyBorder="1"/>
    <xf numFmtId="43" fontId="5" fillId="2" borderId="0" xfId="1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/>
    <xf numFmtId="43" fontId="13" fillId="2" borderId="0" xfId="1" applyFont="1" applyFill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43" fontId="14" fillId="2" borderId="3" xfId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/>
    <xf numFmtId="43" fontId="17" fillId="2" borderId="7" xfId="1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3" fontId="5" fillId="0" borderId="0" xfId="1" applyFont="1" applyAlignment="1"/>
    <xf numFmtId="0" fontId="5" fillId="0" borderId="0" xfId="0" applyFont="1" applyAlignment="1">
      <alignment horizontal="left"/>
    </xf>
    <xf numFmtId="43" fontId="5" fillId="2" borderId="0" xfId="1" applyFont="1" applyFill="1"/>
    <xf numFmtId="0" fontId="5" fillId="2" borderId="0" xfId="0" applyFont="1" applyFill="1" applyAlignment="1">
      <alignment vertical="top"/>
    </xf>
    <xf numFmtId="43" fontId="5" fillId="0" borderId="0" xfId="1" applyFont="1" applyAlignment="1">
      <alignment wrapText="1"/>
    </xf>
    <xf numFmtId="43" fontId="7" fillId="0" borderId="8" xfId="1" applyFont="1" applyBorder="1"/>
    <xf numFmtId="164" fontId="7" fillId="0" borderId="5" xfId="1" applyNumberFormat="1" applyFont="1" applyBorder="1"/>
    <xf numFmtId="0" fontId="7" fillId="0" borderId="5" xfId="0" applyFont="1" applyBorder="1"/>
    <xf numFmtId="43" fontId="7" fillId="0" borderId="5" xfId="1" applyFont="1" applyBorder="1"/>
    <xf numFmtId="43" fontId="5" fillId="0" borderId="0" xfId="1" applyFont="1" applyFill="1" applyBorder="1" applyAlignment="1"/>
    <xf numFmtId="0" fontId="2" fillId="0" borderId="0" xfId="2" applyFont="1" applyAlignment="1">
      <alignment horizontal="left" indent="20"/>
    </xf>
    <xf numFmtId="0" fontId="21" fillId="0" borderId="0" xfId="0" applyFont="1"/>
    <xf numFmtId="0" fontId="17" fillId="0" borderId="0" xfId="0" applyFont="1"/>
    <xf numFmtId="0" fontId="22" fillId="0" borderId="0" xfId="2" applyFont="1" applyAlignment="1">
      <alignment vertical="top"/>
    </xf>
    <xf numFmtId="43" fontId="5" fillId="2" borderId="0" xfId="1" applyFont="1" applyFill="1" applyAlignment="1">
      <alignment horizontal="center"/>
    </xf>
    <xf numFmtId="0" fontId="23" fillId="0" borderId="0" xfId="2" applyFont="1" applyAlignment="1"/>
    <xf numFmtId="164" fontId="5" fillId="0" borderId="1" xfId="1" applyNumberFormat="1" applyFont="1" applyFill="1" applyBorder="1" applyAlignment="1"/>
    <xf numFmtId="0" fontId="24" fillId="0" borderId="0" xfId="2" applyFont="1" applyAlignment="1">
      <alignment horizontal="left"/>
    </xf>
    <xf numFmtId="0" fontId="2" fillId="0" borderId="0" xfId="2" applyFont="1" applyAlignment="1">
      <alignment horizontal="left" vertical="top" indent="1"/>
    </xf>
    <xf numFmtId="0" fontId="5" fillId="0" borderId="0" xfId="3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2" fillId="0" borderId="0" xfId="2" applyFont="1" applyBorder="1" applyAlignment="1">
      <alignment horizontal="left" indent="1"/>
    </xf>
    <xf numFmtId="0" fontId="26" fillId="0" borderId="0" xfId="2" applyFont="1"/>
    <xf numFmtId="0" fontId="5" fillId="0" borderId="0" xfId="3" applyFont="1" applyBorder="1"/>
    <xf numFmtId="43" fontId="5" fillId="0" borderId="8" xfId="1" applyFont="1" applyBorder="1" applyAlignment="1">
      <alignment horizontal="left"/>
    </xf>
    <xf numFmtId="43" fontId="5" fillId="0" borderId="5" xfId="1" applyFont="1" applyBorder="1" applyAlignment="1"/>
    <xf numFmtId="165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3" fontId="5" fillId="0" borderId="5" xfId="1" applyFont="1" applyBorder="1" applyAlignment="1">
      <alignment horizontal="center"/>
    </xf>
    <xf numFmtId="0" fontId="27" fillId="0" borderId="0" xfId="2" applyFont="1"/>
    <xf numFmtId="0" fontId="29" fillId="0" borderId="0" xfId="2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43" fontId="7" fillId="2" borderId="0" xfId="1" applyFont="1" applyFill="1" applyAlignment="1">
      <alignment horizontal="center"/>
    </xf>
    <xf numFmtId="0" fontId="18" fillId="0" borderId="0" xfId="0" applyFont="1"/>
    <xf numFmtId="0" fontId="31" fillId="0" borderId="0" xfId="0" applyFont="1"/>
    <xf numFmtId="0" fontId="30" fillId="0" borderId="0" xfId="2" applyFont="1" applyFill="1" applyBorder="1" applyAlignment="1">
      <alignment vertical="top"/>
    </xf>
    <xf numFmtId="0" fontId="32" fillId="0" borderId="0" xfId="2" applyFont="1" applyFill="1"/>
    <xf numFmtId="0" fontId="33" fillId="0" borderId="0" xfId="0" applyFont="1" applyAlignment="1"/>
    <xf numFmtId="0" fontId="14" fillId="0" borderId="0" xfId="0" applyFont="1" applyAlignment="1"/>
    <xf numFmtId="0" fontId="34" fillId="0" borderId="0" xfId="0" applyFont="1"/>
    <xf numFmtId="0" fontId="13" fillId="0" borderId="0" xfId="0" applyFont="1" applyAlignment="1"/>
    <xf numFmtId="0" fontId="35" fillId="0" borderId="0" xfId="0" applyFont="1" applyAlignment="1"/>
    <xf numFmtId="167" fontId="5" fillId="0" borderId="0" xfId="0" applyNumberFormat="1" applyFont="1" applyBorder="1" applyAlignment="1"/>
    <xf numFmtId="167" fontId="5" fillId="0" borderId="0" xfId="0" applyNumberFormat="1" applyFont="1" applyAlignment="1"/>
    <xf numFmtId="43" fontId="5" fillId="0" borderId="0" xfId="0" applyNumberFormat="1" applyFont="1" applyBorder="1" applyAlignment="1"/>
    <xf numFmtId="43" fontId="5" fillId="0" borderId="0" xfId="0" applyNumberFormat="1" applyFont="1" applyAlignment="1"/>
    <xf numFmtId="167" fontId="6" fillId="0" borderId="1" xfId="40" applyNumberFormat="1" applyFont="1" applyFill="1" applyBorder="1" applyAlignment="1">
      <alignment wrapText="1"/>
    </xf>
    <xf numFmtId="167" fontId="6" fillId="0" borderId="0" xfId="40" applyNumberFormat="1" applyFont="1" applyFill="1" applyBorder="1" applyAlignment="1">
      <alignment wrapText="1"/>
    </xf>
    <xf numFmtId="167" fontId="6" fillId="0" borderId="0" xfId="40" applyNumberFormat="1" applyFont="1" applyFill="1" applyBorder="1" applyAlignment="1">
      <alignment vertical="center" wrapText="1"/>
    </xf>
    <xf numFmtId="167" fontId="36" fillId="0" borderId="0" xfId="40" applyNumberFormat="1" applyFont="1" applyFill="1" applyBorder="1" applyAlignment="1">
      <alignment wrapText="1"/>
    </xf>
    <xf numFmtId="0" fontId="7" fillId="0" borderId="0" xfId="0" applyFont="1" applyAlignment="1">
      <alignment horizontal="left" indent="2"/>
    </xf>
    <xf numFmtId="43" fontId="5" fillId="0" borderId="9" xfId="0" applyNumberFormat="1" applyFont="1" applyBorder="1" applyAlignment="1"/>
    <xf numFmtId="0" fontId="7" fillId="0" borderId="0" xfId="0" applyFont="1" applyAlignment="1">
      <alignment horizontal="left" indent="1"/>
    </xf>
    <xf numFmtId="0" fontId="37" fillId="0" borderId="0" xfId="0" applyFont="1" applyAlignment="1">
      <alignment horizontal="left" indent="1"/>
    </xf>
    <xf numFmtId="0" fontId="7" fillId="0" borderId="0" xfId="0" applyFont="1" applyAlignment="1"/>
    <xf numFmtId="164" fontId="38" fillId="0" borderId="0" xfId="40" applyNumberFormat="1" applyFont="1" applyFill="1" applyBorder="1" applyAlignment="1">
      <alignment wrapText="1"/>
    </xf>
    <xf numFmtId="0" fontId="38" fillId="0" borderId="0" xfId="0" applyFont="1" applyAlignment="1"/>
    <xf numFmtId="0" fontId="39" fillId="0" borderId="0" xfId="0" applyFont="1" applyAlignment="1"/>
    <xf numFmtId="43" fontId="38" fillId="0" borderId="0" xfId="1" applyNumberFormat="1" applyFont="1" applyFill="1" applyBorder="1" applyAlignment="1"/>
    <xf numFmtId="167" fontId="36" fillId="0" borderId="1" xfId="40" applyNumberFormat="1" applyFont="1" applyFill="1" applyBorder="1" applyAlignment="1">
      <alignment wrapText="1"/>
    </xf>
    <xf numFmtId="0" fontId="27" fillId="0" borderId="0" xfId="2" applyFont="1" applyAlignment="1">
      <alignment vertical="top"/>
    </xf>
    <xf numFmtId="0" fontId="40" fillId="0" borderId="0" xfId="2" applyFont="1" applyAlignment="1">
      <alignment vertical="top"/>
    </xf>
    <xf numFmtId="0" fontId="5" fillId="0" borderId="0" xfId="0" applyFont="1" applyAlignment="1">
      <alignment horizontal="right"/>
    </xf>
    <xf numFmtId="0" fontId="24" fillId="0" borderId="0" xfId="2" applyFont="1" applyAlignment="1">
      <alignment horizontal="left" indent="2"/>
    </xf>
    <xf numFmtId="0" fontId="5" fillId="0" borderId="0" xfId="0" applyFont="1" applyAlignment="1">
      <alignment horizontal="left" indent="24"/>
    </xf>
    <xf numFmtId="0" fontId="2" fillId="0" borderId="0" xfId="2" applyFont="1" applyAlignment="1">
      <alignment horizontal="left" vertical="top" indent="3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indent="28"/>
    </xf>
    <xf numFmtId="0" fontId="7" fillId="0" borderId="0" xfId="0" applyFont="1" applyAlignment="1">
      <alignment horizontal="left" indent="24"/>
    </xf>
    <xf numFmtId="0" fontId="32" fillId="0" borderId="0" xfId="42" applyFont="1" applyFill="1" applyBorder="1" applyAlignment="1">
      <alignment horizontal="left" indent="24"/>
    </xf>
    <xf numFmtId="0" fontId="4" fillId="0" borderId="0" xfId="42" applyFont="1" applyFill="1" applyBorder="1" applyAlignment="1">
      <alignment horizontal="left" indent="29"/>
    </xf>
    <xf numFmtId="0" fontId="9" fillId="0" borderId="0" xfId="42" applyFont="1" applyFill="1" applyBorder="1" applyAlignment="1">
      <alignment horizontal="left" vertical="top" indent="25"/>
    </xf>
    <xf numFmtId="0" fontId="9" fillId="0" borderId="0" xfId="42" applyFont="1" applyFill="1" applyBorder="1" applyAlignment="1">
      <alignment horizontal="left" indent="28"/>
    </xf>
    <xf numFmtId="167" fontId="6" fillId="0" borderId="10" xfId="40" applyNumberFormat="1" applyFont="1" applyFill="1" applyBorder="1" applyAlignment="1">
      <alignment wrapText="1"/>
    </xf>
    <xf numFmtId="43" fontId="5" fillId="0" borderId="1" xfId="1" applyFont="1" applyBorder="1"/>
    <xf numFmtId="0" fontId="41" fillId="0" borderId="0" xfId="0" applyFont="1"/>
    <xf numFmtId="43" fontId="2" fillId="0" borderId="0" xfId="2" applyNumberFormat="1" applyFont="1"/>
    <xf numFmtId="0" fontId="2" fillId="0" borderId="0" xfId="2" applyFont="1" applyAlignment="1">
      <alignment horizontal="left" indent="18"/>
    </xf>
    <xf numFmtId="0" fontId="2" fillId="0" borderId="0" xfId="2" applyFont="1" applyAlignment="1">
      <alignment horizontal="left" indent="17"/>
    </xf>
    <xf numFmtId="43" fontId="41" fillId="0" borderId="0" xfId="1" applyFont="1"/>
    <xf numFmtId="0" fontId="5" fillId="0" borderId="0" xfId="3" applyFont="1" applyFill="1"/>
    <xf numFmtId="0" fontId="2" fillId="0" borderId="0" xfId="2" applyFont="1" applyFill="1"/>
    <xf numFmtId="164" fontId="5" fillId="0" borderId="9" xfId="1" applyNumberFormat="1" applyFont="1" applyFill="1" applyBorder="1" applyAlignment="1"/>
    <xf numFmtId="0" fontId="17" fillId="0" borderId="0" xfId="0" applyFont="1" applyFill="1"/>
    <xf numFmtId="0" fontId="41" fillId="0" borderId="0" xfId="0" applyFont="1" applyFill="1"/>
    <xf numFmtId="0" fontId="18" fillId="0" borderId="0" xfId="0" applyFont="1" applyFill="1"/>
    <xf numFmtId="164" fontId="18" fillId="0" borderId="0" xfId="1" applyNumberFormat="1" applyFont="1" applyFill="1" applyBorder="1" applyAlignment="1"/>
    <xf numFmtId="43" fontId="18" fillId="0" borderId="0" xfId="1" applyFont="1" applyFill="1"/>
    <xf numFmtId="164" fontId="18" fillId="0" borderId="1" xfId="1" applyNumberFormat="1" applyFont="1" applyFill="1" applyBorder="1" applyAlignment="1"/>
    <xf numFmtId="43" fontId="42" fillId="0" borderId="0" xfId="1" applyFont="1" applyAlignment="1">
      <alignment horizontal="center"/>
    </xf>
    <xf numFmtId="4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43" fontId="5" fillId="0" borderId="8" xfId="1" applyFont="1" applyBorder="1" applyAlignment="1">
      <alignment horizontal="left" vertical="top"/>
    </xf>
    <xf numFmtId="43" fontId="5" fillId="0" borderId="5" xfId="1" applyFont="1" applyBorder="1" applyAlignment="1">
      <alignment vertical="top"/>
    </xf>
    <xf numFmtId="165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43" fontId="5" fillId="0" borderId="0" xfId="1" applyFont="1" applyAlignment="1">
      <alignment vertical="top"/>
    </xf>
    <xf numFmtId="0" fontId="5" fillId="0" borderId="0" xfId="0" applyFont="1" applyAlignment="1">
      <alignment horizontal="left" vertical="top"/>
    </xf>
    <xf numFmtId="43" fontId="5" fillId="0" borderId="0" xfId="0" applyNumberFormat="1" applyFont="1"/>
    <xf numFmtId="164" fontId="0" fillId="0" borderId="0" xfId="0" applyNumberFormat="1"/>
    <xf numFmtId="168" fontId="0" fillId="0" borderId="0" xfId="0" applyNumberFormat="1"/>
    <xf numFmtId="0" fontId="38" fillId="0" borderId="0" xfId="0" applyFont="1" applyAlignment="1">
      <alignment wrapText="1"/>
    </xf>
    <xf numFmtId="0" fontId="2" fillId="0" borderId="0" xfId="2" applyFont="1" applyAlignment="1">
      <alignment horizontal="left" vertical="top" wrapText="1"/>
    </xf>
    <xf numFmtId="0" fontId="24" fillId="0" borderId="0" xfId="2" applyFont="1" applyAlignment="1">
      <alignment horizontal="center"/>
    </xf>
    <xf numFmtId="0" fontId="2" fillId="0" borderId="0" xfId="2" applyFont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3" fontId="5" fillId="0" borderId="0" xfId="1" applyFont="1" applyBorder="1"/>
    <xf numFmtId="0" fontId="4" fillId="0" borderId="0" xfId="2" applyFont="1" applyAlignment="1">
      <alignment horizontal="center" vertical="top"/>
    </xf>
    <xf numFmtId="0" fontId="4" fillId="0" borderId="0" xfId="2" applyFont="1" applyBorder="1" applyAlignment="1">
      <alignment vertical="top"/>
    </xf>
    <xf numFmtId="0" fontId="43" fillId="0" borderId="0" xfId="0" applyFont="1" applyAlignment="1">
      <alignment vertical="top"/>
    </xf>
    <xf numFmtId="43" fontId="0" fillId="0" borderId="0" xfId="1" applyFont="1" applyAlignment="1">
      <alignment horizontal="center" vertical="center"/>
    </xf>
    <xf numFmtId="43" fontId="42" fillId="0" borderId="0" xfId="1" applyFont="1" applyAlignment="1">
      <alignment horizontal="center" vertical="center"/>
    </xf>
    <xf numFmtId="43" fontId="0" fillId="0" borderId="0" xfId="0" applyNumberFormat="1"/>
    <xf numFmtId="43" fontId="42" fillId="0" borderId="0" xfId="0" applyNumberFormat="1" applyFont="1"/>
    <xf numFmtId="0" fontId="44" fillId="0" borderId="0" xfId="0" applyFont="1" applyAlignment="1">
      <alignment vertical="top"/>
    </xf>
    <xf numFmtId="0" fontId="5" fillId="0" borderId="0" xfId="0" applyFont="1" applyAlignment="1">
      <alignment horizontal="left" vertical="top" wrapText="1" indent="2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top" wrapText="1"/>
    </xf>
    <xf numFmtId="0" fontId="24" fillId="0" borderId="0" xfId="2" applyFont="1" applyAlignment="1">
      <alignment horizontal="center"/>
    </xf>
    <xf numFmtId="0" fontId="2" fillId="0" borderId="0" xfId="2" applyFont="1" applyAlignment="1">
      <alignment horizontal="center" vertical="top"/>
    </xf>
    <xf numFmtId="43" fontId="7" fillId="2" borderId="0" xfId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3" fontId="5" fillId="2" borderId="0" xfId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43" fontId="13" fillId="2" borderId="3" xfId="1" applyFont="1" applyFill="1" applyBorder="1" applyAlignment="1">
      <alignment horizontal="center"/>
    </xf>
    <xf numFmtId="43" fontId="13" fillId="2" borderId="0" xfId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/>
    </xf>
    <xf numFmtId="43" fontId="7" fillId="2" borderId="3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43" fontId="7" fillId="2" borderId="2" xfId="1" applyFont="1" applyFill="1" applyBorder="1" applyAlignment="1">
      <alignment horizontal="center"/>
    </xf>
    <xf numFmtId="43" fontId="7" fillId="2" borderId="4" xfId="1" applyFont="1" applyFill="1" applyBorder="1" applyAlignment="1">
      <alignment horizontal="center" wrapText="1"/>
    </xf>
    <xf numFmtId="43" fontId="7" fillId="2" borderId="6" xfId="1" applyFont="1" applyFill="1" applyBorder="1" applyAlignment="1">
      <alignment horizontal="center" wrapText="1"/>
    </xf>
    <xf numFmtId="43" fontId="16" fillId="0" borderId="4" xfId="1" applyFont="1" applyBorder="1" applyAlignment="1">
      <alignment horizontal="center" vertical="center" wrapText="1"/>
    </xf>
    <xf numFmtId="43" fontId="16" fillId="0" borderId="6" xfId="1" applyFont="1" applyBorder="1" applyAlignment="1">
      <alignment horizontal="center" vertical="center" wrapText="1"/>
    </xf>
    <xf numFmtId="43" fontId="16" fillId="0" borderId="7" xfId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wrapText="1"/>
    </xf>
  </cellXfs>
  <cellStyles count="99">
    <cellStyle name="4" xfId="73"/>
    <cellStyle name="Comma" xfId="1" builtinId="3"/>
    <cellStyle name="Comma 10" xfId="4"/>
    <cellStyle name="Comma 11" xfId="5"/>
    <cellStyle name="Comma 12" xfId="6"/>
    <cellStyle name="Comma 12 2" xfId="7"/>
    <cellStyle name="Comma 14" xfId="79"/>
    <cellStyle name="Comma 2" xfId="8"/>
    <cellStyle name="Comma 2 2" xfId="9"/>
    <cellStyle name="Comma 2 2 2" xfId="10"/>
    <cellStyle name="Comma 2 3" xfId="11"/>
    <cellStyle name="Comma 3" xfId="12"/>
    <cellStyle name="Comma 3 2" xfId="13"/>
    <cellStyle name="Comma 4" xfId="14"/>
    <cellStyle name="Comma 4 2" xfId="74"/>
    <cellStyle name="Comma 5" xfId="15"/>
    <cellStyle name="Comma 6" xfId="16"/>
    <cellStyle name="Comma 6 2" xfId="17"/>
    <cellStyle name="Comma 7" xfId="18"/>
    <cellStyle name="Comma 8" xfId="19"/>
    <cellStyle name="Comma 9" xfId="20"/>
    <cellStyle name="Currency 2" xfId="75"/>
    <cellStyle name="Currency 2 2" xfId="76"/>
    <cellStyle name="Normal" xfId="0" builtinId="0"/>
    <cellStyle name="Normal 10" xfId="21"/>
    <cellStyle name="Normal 10 2" xfId="22"/>
    <cellStyle name="Normal 10 3" xfId="23"/>
    <cellStyle name="Normal 10 3 2" xfId="24"/>
    <cellStyle name="Normal 10 3 3" xfId="25"/>
    <cellStyle name="Normal 10 3 3 2" xfId="26"/>
    <cellStyle name="Normal 10 3 4" xfId="27"/>
    <cellStyle name="Normal 10 3 5" xfId="28"/>
    <cellStyle name="Normal 11" xfId="29"/>
    <cellStyle name="Normal 12" xfId="30"/>
    <cellStyle name="Normal 12 2" xfId="80"/>
    <cellStyle name="Normal 12 2 2" xfId="98"/>
    <cellStyle name="Normal 13" xfId="31"/>
    <cellStyle name="Normal 14" xfId="32"/>
    <cellStyle name="Normal 15" xfId="33"/>
    <cellStyle name="Normal 15 2" xfId="34"/>
    <cellStyle name="Normal 15 2 2" xfId="35"/>
    <cellStyle name="Normal 15 3" xfId="36"/>
    <cellStyle name="Normal 15 4" xfId="37"/>
    <cellStyle name="Normal 16" xfId="77"/>
    <cellStyle name="Normal 16 2" xfId="78"/>
    <cellStyle name="Normal 16 3" xfId="81"/>
    <cellStyle name="Normal 16 4" xfId="82"/>
    <cellStyle name="Normal 16 5" xfId="83"/>
    <cellStyle name="Normal 16 6" xfId="84"/>
    <cellStyle name="Normal 17" xfId="38"/>
    <cellStyle name="Normal 18" xfId="85"/>
    <cellStyle name="Normal 2" xfId="39"/>
    <cellStyle name="Normal 2 2" xfId="40"/>
    <cellStyle name="Normal 2 2 2" xfId="41"/>
    <cellStyle name="Normal 2 2 2 2" xfId="2"/>
    <cellStyle name="Normal 2 3" xfId="42"/>
    <cellStyle name="Normal 20" xfId="86"/>
    <cellStyle name="Normal 3" xfId="43"/>
    <cellStyle name="Normal 3 10" xfId="87"/>
    <cellStyle name="Normal 3 11" xfId="88"/>
    <cellStyle name="Normal 3 11 2" xfId="89"/>
    <cellStyle name="Normal 3 11 2 2" xfId="90"/>
    <cellStyle name="Normal 3 2" xfId="44"/>
    <cellStyle name="Normal 3 2 10" xfId="97"/>
    <cellStyle name="Normal 3 2 2" xfId="45"/>
    <cellStyle name="Normal 3 2 3" xfId="46"/>
    <cellStyle name="Normal 3 2 3 2" xfId="47"/>
    <cellStyle name="Normal 3 2 3 3" xfId="48"/>
    <cellStyle name="Normal 3 2 3 3 2" xfId="49"/>
    <cellStyle name="Normal 3 2 3 3 2 2" xfId="50"/>
    <cellStyle name="Normal 3 2 4" xfId="51"/>
    <cellStyle name="Normal 3 2 5" xfId="91"/>
    <cellStyle name="Normal 3 2 6" xfId="92"/>
    <cellStyle name="Normal 3 2 7" xfId="93"/>
    <cellStyle name="Normal 3 2 8" xfId="94"/>
    <cellStyle name="Normal 3 2 9" xfId="95"/>
    <cellStyle name="Normal 3 3" xfId="52"/>
    <cellStyle name="Normal 3 3 2" xfId="53"/>
    <cellStyle name="Normal 3 3 3" xfId="54"/>
    <cellStyle name="Normal 3 3 4" xfId="55"/>
    <cellStyle name="Normal 3 3 4 2" xfId="56"/>
    <cellStyle name="Normal 3 3 5" xfId="57"/>
    <cellStyle name="Normal 3 4" xfId="58"/>
    <cellStyle name="Normal 3 5" xfId="59"/>
    <cellStyle name="Normal 3 6" xfId="60"/>
    <cellStyle name="Normal 3 7" xfId="61"/>
    <cellStyle name="Normal 3 7 2" xfId="62"/>
    <cellStyle name="Normal 3 7 2 2" xfId="63"/>
    <cellStyle name="Normal 3 8" xfId="64"/>
    <cellStyle name="Normal 3 8 2" xfId="65"/>
    <cellStyle name="Normal 3 9" xfId="96"/>
    <cellStyle name="Normal 4" xfId="66"/>
    <cellStyle name="Normal 5" xfId="67"/>
    <cellStyle name="Normal 5 2" xfId="3"/>
    <cellStyle name="Normal 6" xfId="68"/>
    <cellStyle name="Normal 7" xfId="69"/>
    <cellStyle name="Normal 8" xfId="70"/>
    <cellStyle name="Normal 9" xfId="71"/>
    <cellStyle name="Normal 9 2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IRAH\MY%20DOCUMENTS%20-%20SEF\SEF%20DESKTOP\SEF%20-%20%20FILES\SEF%20-%202022\SEF%20-%20Trial%20Balance%20&amp;%20Schedule\Trial%20Balance%20-%202022%20(Lexy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PPE"/>
      <sheetName val="DEC - BEG. BAL"/>
      <sheetName val="JANUARY"/>
      <sheetName val="FEBRUARY (MANUAL)"/>
      <sheetName val="FEBRUARY"/>
      <sheetName val="MARCH"/>
      <sheetName val="APRIL"/>
      <sheetName val="MAY"/>
      <sheetName val="JU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3671453</v>
          </cell>
        </row>
        <row r="57">
          <cell r="C57">
            <v>12793030.18</v>
          </cell>
        </row>
      </sheetData>
      <sheetData sheetId="6" refreshError="1"/>
      <sheetData sheetId="7" refreshError="1"/>
      <sheetData sheetId="8">
        <row r="54">
          <cell r="D54">
            <v>176783910.83000001</v>
          </cell>
        </row>
        <row r="56">
          <cell r="D56">
            <v>5805963.7999999998</v>
          </cell>
        </row>
        <row r="57">
          <cell r="D57">
            <v>71895.72</v>
          </cell>
        </row>
        <row r="72">
          <cell r="C72">
            <v>14379.15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5"/>
  <sheetViews>
    <sheetView tabSelected="1" view="pageBreakPreview" zoomScale="115" zoomScaleSheetLayoutView="115" workbookViewId="0">
      <selection activeCell="N54" sqref="N54"/>
    </sheetView>
  </sheetViews>
  <sheetFormatPr defaultRowHeight="15" outlineLevelRow="1" outlineLevelCol="1" x14ac:dyDescent="0.25"/>
  <cols>
    <col min="1" max="1" width="12.28515625" customWidth="1"/>
    <col min="2" max="2" width="5.42578125" customWidth="1"/>
    <col min="3" max="3" width="25.7109375" customWidth="1"/>
    <col min="4" max="4" width="14.28515625" customWidth="1"/>
    <col min="5" max="5" width="9.7109375" customWidth="1"/>
    <col min="6" max="6" width="19.5703125" style="113" customWidth="1" outlineLevel="1"/>
    <col min="7" max="7" width="3.140625" customWidth="1"/>
    <col min="8" max="8" width="19" customWidth="1"/>
    <col min="9" max="9" width="4.85546875" hidden="1" customWidth="1"/>
    <col min="10" max="10" width="18.7109375" hidden="1" customWidth="1"/>
    <col min="11" max="11" width="17.140625" hidden="1" customWidth="1"/>
    <col min="12" max="12" width="16.28515625" hidden="1" customWidth="1"/>
    <col min="13" max="13" width="0" hidden="1" customWidth="1"/>
    <col min="14" max="14" width="15.140625" bestFit="1" customWidth="1"/>
  </cols>
  <sheetData>
    <row r="1" spans="1:12" ht="9" customHeight="1" x14ac:dyDescent="0.25">
      <c r="B1" s="59" t="s">
        <v>67</v>
      </c>
      <c r="C1" s="1"/>
      <c r="D1" s="1"/>
      <c r="E1" s="1"/>
      <c r="F1" s="1"/>
    </row>
    <row r="2" spans="1:12" ht="9" customHeight="1" x14ac:dyDescent="0.25">
      <c r="B2" s="59" t="s">
        <v>68</v>
      </c>
      <c r="C2" s="1"/>
      <c r="D2" s="1"/>
      <c r="E2" s="1"/>
      <c r="F2" s="1"/>
    </row>
    <row r="3" spans="1:12" ht="11.25" customHeight="1" x14ac:dyDescent="0.25">
      <c r="B3" s="1"/>
      <c r="C3" s="1"/>
      <c r="D3" s="1"/>
      <c r="E3" s="1"/>
      <c r="F3" s="1"/>
    </row>
    <row r="4" spans="1:12" ht="21" customHeight="1" x14ac:dyDescent="0.25">
      <c r="B4" s="156" t="s">
        <v>61</v>
      </c>
      <c r="C4" s="156"/>
      <c r="D4" s="156"/>
      <c r="E4" s="156"/>
      <c r="F4" s="156"/>
    </row>
    <row r="5" spans="1:12" ht="15" customHeight="1" x14ac:dyDescent="0.25">
      <c r="B5" s="157" t="s">
        <v>120</v>
      </c>
      <c r="C5" s="157"/>
      <c r="D5" s="157"/>
      <c r="E5" s="157"/>
      <c r="F5" s="157"/>
    </row>
    <row r="6" spans="1:12" ht="9.75" customHeight="1" x14ac:dyDescent="0.25">
      <c r="B6" s="1"/>
      <c r="C6" s="1"/>
      <c r="D6" s="1"/>
      <c r="E6" s="1"/>
      <c r="F6" s="1"/>
    </row>
    <row r="7" spans="1:12" x14ac:dyDescent="0.25">
      <c r="B7" s="52" t="s">
        <v>0</v>
      </c>
      <c r="C7" s="2"/>
      <c r="D7" s="2"/>
      <c r="E7" s="2"/>
      <c r="F7" s="2"/>
    </row>
    <row r="8" spans="1:12" ht="10.5" customHeight="1" x14ac:dyDescent="0.25">
      <c r="B8" s="52"/>
      <c r="C8" s="2"/>
      <c r="D8" s="2"/>
      <c r="E8" s="2"/>
      <c r="F8" s="2"/>
    </row>
    <row r="9" spans="1:12" ht="17.25" customHeight="1" x14ac:dyDescent="0.25">
      <c r="B9" s="3"/>
      <c r="C9" s="4"/>
      <c r="D9" s="4"/>
      <c r="E9" s="4"/>
      <c r="F9" s="147" t="s">
        <v>122</v>
      </c>
      <c r="G9" s="148"/>
      <c r="H9" s="147" t="s">
        <v>123</v>
      </c>
    </row>
    <row r="10" spans="1:12" ht="14.1" customHeight="1" x14ac:dyDescent="0.25">
      <c r="B10" s="1" t="s">
        <v>63</v>
      </c>
      <c r="E10" s="1"/>
      <c r="F10" s="5"/>
      <c r="J10" s="127" t="s">
        <v>113</v>
      </c>
      <c r="K10" s="128" t="s">
        <v>114</v>
      </c>
      <c r="L10" s="129" t="s">
        <v>115</v>
      </c>
    </row>
    <row r="11" spans="1:12" s="17" customFormat="1" ht="14.1" customHeight="1" x14ac:dyDescent="0.25">
      <c r="A11"/>
      <c r="B11" s="1"/>
      <c r="C11" s="2" t="s">
        <v>66</v>
      </c>
      <c r="D11" s="2"/>
      <c r="E11"/>
      <c r="F11" s="5">
        <v>7009038.6800000146</v>
      </c>
      <c r="H11" s="5">
        <f>J11+K11-L11</f>
        <v>169796844.45000002</v>
      </c>
      <c r="J11" s="17">
        <f>[1]JUNE!$D$54</f>
        <v>176783910.83000001</v>
      </c>
      <c r="K11" s="17">
        <f>[1]JUNE!$D$56</f>
        <v>5805963.7999999998</v>
      </c>
      <c r="L11" s="17">
        <f>[1]MARCH!$C$57</f>
        <v>12793030.18</v>
      </c>
    </row>
    <row r="12" spans="1:12" s="17" customFormat="1" ht="14.1" customHeight="1" outlineLevel="1" x14ac:dyDescent="0.25">
      <c r="A12"/>
      <c r="B12" s="1"/>
      <c r="C12" s="2" t="s">
        <v>55</v>
      </c>
      <c r="D12" s="2"/>
      <c r="E12"/>
      <c r="F12" s="6">
        <v>26815.34</v>
      </c>
      <c r="H12" s="6">
        <f>J12-K12</f>
        <v>57516.57</v>
      </c>
      <c r="J12" s="17">
        <f>[1]JUNE!$D$57</f>
        <v>71895.72</v>
      </c>
      <c r="K12" s="17">
        <f>[1]JUNE!$C$72</f>
        <v>14379.15</v>
      </c>
    </row>
    <row r="13" spans="1:12" s="17" customFormat="1" ht="14.1" customHeight="1" x14ac:dyDescent="0.25">
      <c r="A13"/>
      <c r="B13" s="1"/>
      <c r="C13" s="2" t="s">
        <v>1</v>
      </c>
      <c r="D13" s="2"/>
      <c r="E13"/>
      <c r="F13" s="53">
        <f>SUM(F11:F12)</f>
        <v>7035854.0200000145</v>
      </c>
      <c r="H13" s="53">
        <f>SUM(H11:H12)</f>
        <v>169854361.02000001</v>
      </c>
    </row>
    <row r="14" spans="1:12" s="17" customFormat="1" ht="14.1" customHeight="1" x14ac:dyDescent="0.25">
      <c r="A14"/>
      <c r="B14" s="1"/>
      <c r="C14" s="7"/>
      <c r="D14" s="7"/>
      <c r="E14"/>
      <c r="F14" s="8"/>
      <c r="H14" s="8"/>
    </row>
    <row r="15" spans="1:12" s="17" customFormat="1" ht="14.1" customHeight="1" x14ac:dyDescent="0.25">
      <c r="A15"/>
      <c r="B15" s="1" t="s">
        <v>2</v>
      </c>
      <c r="C15" s="1" t="s">
        <v>3</v>
      </c>
      <c r="D15" s="1"/>
      <c r="E15" s="1"/>
      <c r="F15" s="5"/>
      <c r="H15" s="5"/>
    </row>
    <row r="16" spans="1:12" s="17" customFormat="1" ht="14.1" customHeight="1" x14ac:dyDescent="0.25">
      <c r="A16"/>
      <c r="B16" s="1"/>
      <c r="C16" s="1" t="s">
        <v>4</v>
      </c>
      <c r="D16" s="1"/>
      <c r="E16" s="1"/>
      <c r="F16" s="5"/>
      <c r="H16" s="5"/>
    </row>
    <row r="17" spans="1:14" s="17" customFormat="1" ht="14.1" customHeight="1" x14ac:dyDescent="0.25">
      <c r="A17"/>
      <c r="B17" s="1"/>
      <c r="C17" s="56" t="s">
        <v>5</v>
      </c>
      <c r="D17" s="56"/>
      <c r="E17" s="1"/>
      <c r="F17" s="5">
        <f>149476*3</f>
        <v>448428</v>
      </c>
      <c r="H17" s="5">
        <v>896856</v>
      </c>
      <c r="J17" s="149" t="s">
        <v>124</v>
      </c>
      <c r="K17" s="150">
        <v>9004970.4199999999</v>
      </c>
    </row>
    <row r="18" spans="1:14" ht="14.1" customHeight="1" x14ac:dyDescent="0.25">
      <c r="B18" s="1"/>
      <c r="C18" s="56" t="s">
        <v>6</v>
      </c>
      <c r="D18" s="56"/>
      <c r="E18" s="11"/>
      <c r="F18" s="12">
        <v>2149919.4700000002</v>
      </c>
      <c r="H18" s="12">
        <v>4341383.47</v>
      </c>
      <c r="J18" s="149" t="s">
        <v>125</v>
      </c>
      <c r="K18" s="150">
        <v>6869278.9399999995</v>
      </c>
    </row>
    <row r="19" spans="1:14" ht="14.1" customHeight="1" x14ac:dyDescent="0.25">
      <c r="B19" s="1"/>
      <c r="C19" s="56" t="s">
        <v>7</v>
      </c>
      <c r="D19" s="56"/>
      <c r="E19" s="11"/>
      <c r="F19" s="12">
        <v>464000</v>
      </c>
      <c r="H19" s="12">
        <v>936000</v>
      </c>
      <c r="J19" s="149" t="s">
        <v>126</v>
      </c>
      <c r="K19" s="150">
        <v>217924</v>
      </c>
    </row>
    <row r="20" spans="1:14" ht="14.1" customHeight="1" x14ac:dyDescent="0.25">
      <c r="B20" s="1"/>
      <c r="C20" s="56" t="s">
        <v>8</v>
      </c>
      <c r="D20" s="56"/>
      <c r="E20" s="11"/>
      <c r="F20" s="12">
        <v>0</v>
      </c>
      <c r="H20" s="12">
        <v>450000</v>
      </c>
      <c r="J20" s="149" t="s">
        <v>127</v>
      </c>
      <c r="K20" s="150">
        <v>393318.94</v>
      </c>
    </row>
    <row r="21" spans="1:14" ht="14.1" customHeight="1" x14ac:dyDescent="0.25">
      <c r="B21" s="1"/>
      <c r="C21" s="56" t="s">
        <v>9</v>
      </c>
      <c r="D21" s="56"/>
      <c r="E21" s="11"/>
      <c r="F21" s="12">
        <v>362000</v>
      </c>
      <c r="H21" s="12">
        <v>532075</v>
      </c>
      <c r="J21" s="149" t="s">
        <v>128</v>
      </c>
      <c r="K21" s="150">
        <v>3316576.5600000005</v>
      </c>
    </row>
    <row r="22" spans="1:14" ht="14.1" hidden="1" customHeight="1" outlineLevel="1" x14ac:dyDescent="0.25">
      <c r="B22" s="1"/>
      <c r="C22" s="56" t="s">
        <v>10</v>
      </c>
      <c r="D22" s="56"/>
      <c r="E22" s="11"/>
      <c r="F22" s="12"/>
      <c r="H22" s="12"/>
      <c r="K22" s="150"/>
    </row>
    <row r="23" spans="1:14" ht="14.1" hidden="1" customHeight="1" outlineLevel="1" x14ac:dyDescent="0.25">
      <c r="B23" s="1"/>
      <c r="C23" s="56" t="s">
        <v>11</v>
      </c>
      <c r="D23" s="56"/>
      <c r="E23" s="11"/>
      <c r="F23" s="12"/>
      <c r="H23" s="12"/>
      <c r="K23" s="151"/>
    </row>
    <row r="24" spans="1:14" ht="14.1" customHeight="1" collapsed="1" x14ac:dyDescent="0.25">
      <c r="B24" s="1"/>
      <c r="C24" s="56" t="s">
        <v>12</v>
      </c>
      <c r="D24" s="56"/>
      <c r="E24" s="11"/>
      <c r="F24" s="12">
        <v>868896</v>
      </c>
      <c r="H24" s="12">
        <v>868896</v>
      </c>
      <c r="J24" s="154" t="s">
        <v>116</v>
      </c>
      <c r="K24" s="152">
        <f>SUM(K17:K23)</f>
        <v>19802068.859999999</v>
      </c>
    </row>
    <row r="25" spans="1:14" ht="14.1" customHeight="1" x14ac:dyDescent="0.25">
      <c r="B25" s="1"/>
      <c r="C25" s="56" t="s">
        <v>13</v>
      </c>
      <c r="D25" s="56"/>
      <c r="E25" s="11"/>
      <c r="F25" s="12">
        <v>310146.24</v>
      </c>
      <c r="H25" s="12">
        <v>625176.67000000004</v>
      </c>
      <c r="K25" s="153">
        <f>K24-L11</f>
        <v>7009038.6799999997</v>
      </c>
    </row>
    <row r="26" spans="1:14" ht="14.1" customHeight="1" x14ac:dyDescent="0.25">
      <c r="B26" s="1"/>
      <c r="C26" s="56" t="s">
        <v>14</v>
      </c>
      <c r="D26" s="56"/>
      <c r="E26" s="11"/>
      <c r="F26" s="12">
        <v>23200</v>
      </c>
      <c r="H26" s="12">
        <v>46800</v>
      </c>
    </row>
    <row r="27" spans="1:14" ht="14.1" customHeight="1" x14ac:dyDescent="0.25">
      <c r="B27" s="1"/>
      <c r="C27" s="56" t="s">
        <v>15</v>
      </c>
      <c r="D27" s="56"/>
      <c r="E27" s="11"/>
      <c r="F27" s="12">
        <v>42946.740000000005</v>
      </c>
      <c r="H27" s="12">
        <v>82379.100000000006</v>
      </c>
    </row>
    <row r="28" spans="1:14" ht="14.1" customHeight="1" x14ac:dyDescent="0.25">
      <c r="B28" s="1"/>
      <c r="C28" s="56" t="s">
        <v>16</v>
      </c>
      <c r="D28" s="56"/>
      <c r="E28" s="11"/>
      <c r="F28" s="12">
        <v>23200</v>
      </c>
      <c r="H28" s="12">
        <v>46800</v>
      </c>
    </row>
    <row r="29" spans="1:14" ht="14.1" customHeight="1" x14ac:dyDescent="0.25">
      <c r="B29" s="1"/>
      <c r="C29" s="9"/>
      <c r="D29" s="9"/>
      <c r="F29" s="10"/>
      <c r="H29" s="10"/>
      <c r="N29" s="137">
        <f>SUM(F17:F28)</f>
        <v>4692736.4500000011</v>
      </c>
    </row>
    <row r="30" spans="1:14" ht="14.1" customHeight="1" x14ac:dyDescent="0.25">
      <c r="B30" s="1"/>
      <c r="C30" s="11" t="s">
        <v>17</v>
      </c>
      <c r="D30" s="11"/>
      <c r="E30" s="11"/>
      <c r="F30" s="60"/>
      <c r="H30" s="60"/>
    </row>
    <row r="31" spans="1:14" ht="14.1" hidden="1" customHeight="1" outlineLevel="1" x14ac:dyDescent="0.25">
      <c r="B31" s="1"/>
      <c r="C31" s="56" t="s">
        <v>18</v>
      </c>
      <c r="D31" s="56"/>
      <c r="E31" s="9"/>
      <c r="F31" s="5"/>
      <c r="H31" s="5"/>
    </row>
    <row r="32" spans="1:14" ht="14.1" hidden="1" customHeight="1" outlineLevel="1" collapsed="1" x14ac:dyDescent="0.25">
      <c r="B32" s="1"/>
      <c r="C32" s="57" t="s">
        <v>19</v>
      </c>
      <c r="D32" s="57"/>
      <c r="E32" s="14"/>
      <c r="F32" s="12"/>
      <c r="H32" s="12"/>
    </row>
    <row r="33" spans="2:14" ht="14.1" hidden="1" customHeight="1" outlineLevel="1" x14ac:dyDescent="0.25">
      <c r="B33" s="1"/>
      <c r="C33" s="57" t="s">
        <v>20</v>
      </c>
      <c r="D33" s="57"/>
      <c r="E33" s="14"/>
      <c r="F33" s="12"/>
      <c r="H33" s="12"/>
    </row>
    <row r="34" spans="2:14" ht="14.1" hidden="1" customHeight="1" outlineLevel="1" collapsed="1" x14ac:dyDescent="0.25">
      <c r="B34" s="1"/>
      <c r="C34" s="57" t="s">
        <v>21</v>
      </c>
      <c r="D34" s="57"/>
      <c r="E34" s="14"/>
      <c r="F34" s="12"/>
      <c r="H34" s="12"/>
    </row>
    <row r="35" spans="2:14" ht="14.1" customHeight="1" collapsed="1" x14ac:dyDescent="0.25">
      <c r="B35" s="1"/>
      <c r="C35" s="56" t="s">
        <v>22</v>
      </c>
      <c r="D35" s="56"/>
      <c r="E35" s="9"/>
      <c r="F35" s="46">
        <v>2590077.35</v>
      </c>
      <c r="H35" s="46">
        <v>3796002.4</v>
      </c>
    </row>
    <row r="36" spans="2:14" ht="14.1" hidden="1" customHeight="1" outlineLevel="1" x14ac:dyDescent="0.25">
      <c r="B36" s="1"/>
      <c r="C36" s="56" t="s">
        <v>112</v>
      </c>
      <c r="D36" s="56"/>
      <c r="E36" s="9"/>
      <c r="F36" s="46"/>
      <c r="H36" s="46">
        <v>1084270.26</v>
      </c>
    </row>
    <row r="37" spans="2:14" ht="14.1" hidden="1" customHeight="1" outlineLevel="1" collapsed="1" x14ac:dyDescent="0.25">
      <c r="B37" s="1"/>
      <c r="C37" s="57" t="s">
        <v>23</v>
      </c>
      <c r="D37" s="57"/>
      <c r="E37" s="15"/>
      <c r="F37" s="12"/>
      <c r="H37" s="12"/>
    </row>
    <row r="38" spans="2:14" ht="14.1" customHeight="1" collapsed="1" x14ac:dyDescent="0.25">
      <c r="B38" s="1"/>
      <c r="C38" s="57" t="s">
        <v>24</v>
      </c>
      <c r="D38" s="57"/>
      <c r="E38" s="14"/>
      <c r="F38" s="12">
        <v>580832.49</v>
      </c>
      <c r="H38" s="12">
        <v>5096597.3099999996</v>
      </c>
    </row>
    <row r="39" spans="2:14" ht="14.1" customHeight="1" x14ac:dyDescent="0.25">
      <c r="B39" s="1"/>
      <c r="C39" s="58" t="s">
        <v>25</v>
      </c>
      <c r="D39" s="58"/>
      <c r="E39" s="14"/>
      <c r="F39" s="12">
        <v>2828578.4099999997</v>
      </c>
      <c r="H39" s="12">
        <v>5096597.3099999996</v>
      </c>
    </row>
    <row r="40" spans="2:14" ht="14.1" customHeight="1" x14ac:dyDescent="0.25">
      <c r="B40" s="1"/>
      <c r="C40" s="58" t="s">
        <v>26</v>
      </c>
      <c r="D40" s="58"/>
      <c r="E40" s="14"/>
      <c r="F40" s="12">
        <v>1394221.2399999998</v>
      </c>
      <c r="H40" s="12">
        <v>2593996.77</v>
      </c>
    </row>
    <row r="41" spans="2:14" ht="14.1" hidden="1" customHeight="1" outlineLevel="1" x14ac:dyDescent="0.25">
      <c r="B41" s="1"/>
      <c r="C41" s="56" t="s">
        <v>27</v>
      </c>
      <c r="D41" s="56"/>
      <c r="E41" s="14"/>
      <c r="F41" s="12"/>
      <c r="H41" s="12"/>
    </row>
    <row r="42" spans="2:14" ht="14.1" hidden="1" customHeight="1" outlineLevel="1" x14ac:dyDescent="0.25">
      <c r="B42" s="1"/>
      <c r="C42" s="56" t="s">
        <v>28</v>
      </c>
      <c r="D42" s="56"/>
      <c r="E42" s="11"/>
      <c r="F42" s="12"/>
      <c r="H42" s="12"/>
    </row>
    <row r="43" spans="2:14" s="16" customFormat="1" ht="14.1" hidden="1" customHeight="1" outlineLevel="1" x14ac:dyDescent="0.25">
      <c r="B43" s="1"/>
      <c r="C43" s="56" t="s">
        <v>29</v>
      </c>
      <c r="D43" s="56"/>
      <c r="E43" s="1"/>
      <c r="F43" s="12"/>
      <c r="H43" s="12"/>
    </row>
    <row r="44" spans="2:14" ht="14.1" hidden="1" customHeight="1" outlineLevel="1" collapsed="1" x14ac:dyDescent="0.25">
      <c r="B44" s="1"/>
      <c r="C44" s="57" t="s">
        <v>30</v>
      </c>
      <c r="D44" s="57"/>
      <c r="E44" s="1"/>
      <c r="F44" s="12"/>
      <c r="H44" s="12"/>
    </row>
    <row r="45" spans="2:14" ht="14.1" hidden="1" customHeight="1" outlineLevel="1" x14ac:dyDescent="0.25">
      <c r="B45" s="1"/>
      <c r="C45" s="57" t="s">
        <v>31</v>
      </c>
      <c r="D45" s="57"/>
      <c r="E45" s="14"/>
      <c r="F45" s="12"/>
      <c r="H45" s="12"/>
    </row>
    <row r="46" spans="2:14" ht="14.1" customHeight="1" collapsed="1" x14ac:dyDescent="0.25">
      <c r="B46" s="1"/>
      <c r="C46" s="56" t="s">
        <v>32</v>
      </c>
      <c r="D46" s="56"/>
      <c r="E46" s="1"/>
      <c r="F46" s="12">
        <v>53924480</v>
      </c>
      <c r="H46" s="12">
        <v>53924480</v>
      </c>
    </row>
    <row r="47" spans="2:14" ht="10.5" customHeight="1" x14ac:dyDescent="0.25">
      <c r="B47" s="1"/>
      <c r="C47" s="9"/>
      <c r="D47" s="9"/>
      <c r="F47" s="20"/>
      <c r="H47" s="20"/>
      <c r="N47" s="152">
        <f>SUM(F35:F46)</f>
        <v>61318189.490000002</v>
      </c>
    </row>
    <row r="48" spans="2:14" ht="14.1" customHeight="1" x14ac:dyDescent="0.25">
      <c r="B48" s="1"/>
      <c r="C48" s="11" t="s">
        <v>33</v>
      </c>
      <c r="D48" s="11"/>
      <c r="E48" s="11"/>
      <c r="F48" s="18"/>
      <c r="H48" s="18"/>
    </row>
    <row r="49" spans="1:14" ht="14.1" customHeight="1" x14ac:dyDescent="0.25">
      <c r="A49" s="1"/>
      <c r="B49" s="1"/>
      <c r="C49" s="19" t="s">
        <v>117</v>
      </c>
      <c r="D49" s="19"/>
      <c r="E49" s="118"/>
      <c r="F49" s="46">
        <v>4136173.1100000003</v>
      </c>
      <c r="G49" s="16"/>
      <c r="H49" s="46">
        <v>5617416.1100000003</v>
      </c>
      <c r="I49" s="16"/>
      <c r="J49" s="16"/>
    </row>
    <row r="50" spans="1:14" ht="14.1" hidden="1" customHeight="1" outlineLevel="1" x14ac:dyDescent="0.25">
      <c r="A50" s="1"/>
      <c r="B50" s="1"/>
      <c r="C50" s="19" t="s">
        <v>56</v>
      </c>
      <c r="D50" s="19"/>
      <c r="E50" s="118"/>
      <c r="F50" s="46"/>
      <c r="G50" s="16"/>
      <c r="H50" s="46"/>
      <c r="I50" s="16"/>
      <c r="J50" s="16"/>
    </row>
    <row r="51" spans="1:14" ht="14.1" customHeight="1" collapsed="1" x14ac:dyDescent="0.25">
      <c r="A51" s="1"/>
      <c r="B51" s="1"/>
      <c r="C51" s="19" t="s">
        <v>34</v>
      </c>
      <c r="D51" s="19"/>
      <c r="E51" s="118"/>
      <c r="F51" s="46">
        <v>1332505.3500000001</v>
      </c>
      <c r="G51" s="16"/>
      <c r="H51" s="46">
        <v>1332505.3500000001</v>
      </c>
      <c r="I51" s="16"/>
      <c r="J51" s="16"/>
    </row>
    <row r="52" spans="1:14" ht="14.1" hidden="1" customHeight="1" outlineLevel="1" x14ac:dyDescent="0.25">
      <c r="A52" s="1"/>
      <c r="B52" s="1"/>
      <c r="C52" s="19" t="s">
        <v>111</v>
      </c>
      <c r="D52" s="19"/>
      <c r="E52" s="118"/>
      <c r="F52" s="46"/>
      <c r="G52" s="16"/>
      <c r="H52" s="46"/>
      <c r="I52" s="16"/>
      <c r="J52" s="16"/>
    </row>
    <row r="53" spans="1:14" ht="14.1" customHeight="1" collapsed="1" x14ac:dyDescent="0.25">
      <c r="A53" s="1"/>
      <c r="B53" s="1"/>
      <c r="C53" s="19" t="s">
        <v>57</v>
      </c>
      <c r="D53" s="19"/>
      <c r="E53" s="118"/>
      <c r="F53" s="46">
        <v>962860</v>
      </c>
      <c r="G53" s="16"/>
      <c r="H53" s="46">
        <v>962860</v>
      </c>
      <c r="I53" s="16"/>
      <c r="J53" s="16"/>
    </row>
    <row r="54" spans="1:14" ht="14.1" customHeight="1" x14ac:dyDescent="0.25">
      <c r="C54" s="1"/>
      <c r="D54" s="119"/>
      <c r="E54" s="119" t="s">
        <v>62</v>
      </c>
      <c r="F54" s="53">
        <f>SUM(F17:F53)</f>
        <v>72442464.399999991</v>
      </c>
      <c r="G54" s="16"/>
      <c r="H54" s="53">
        <f>SUM(H17:H53)</f>
        <v>88331091.749999985</v>
      </c>
      <c r="I54" s="16"/>
      <c r="J54" s="16"/>
      <c r="N54" s="152">
        <f>SUM(F49:F53)</f>
        <v>6431538.4600000009</v>
      </c>
    </row>
    <row r="55" spans="1:14" ht="14.1" customHeight="1" x14ac:dyDescent="0.25">
      <c r="C55" s="1"/>
      <c r="D55" s="119"/>
      <c r="E55" s="119"/>
      <c r="F55" s="5"/>
      <c r="G55" s="16"/>
      <c r="H55" s="5"/>
      <c r="I55" s="16"/>
      <c r="J55" s="16"/>
    </row>
    <row r="56" spans="1:14" ht="12.75" customHeight="1" x14ac:dyDescent="0.25">
      <c r="C56" s="1"/>
      <c r="D56" s="119"/>
      <c r="E56" s="119" t="s">
        <v>71</v>
      </c>
      <c r="F56" s="120">
        <f>+F13-F54</f>
        <v>-65406610.37999998</v>
      </c>
      <c r="G56" s="16"/>
      <c r="H56" s="120">
        <f>+H13-H54</f>
        <v>81523269.270000026</v>
      </c>
      <c r="I56" s="16"/>
      <c r="J56" s="16"/>
    </row>
    <row r="57" spans="1:14" ht="13.5" hidden="1" customHeight="1" outlineLevel="1" x14ac:dyDescent="0.25">
      <c r="B57" s="49"/>
      <c r="C57" s="49"/>
      <c r="D57" s="121"/>
      <c r="E57" s="121"/>
      <c r="F57" s="122"/>
      <c r="G57" s="16"/>
      <c r="H57" s="16"/>
      <c r="I57" s="16"/>
      <c r="J57" s="16"/>
    </row>
    <row r="58" spans="1:14" ht="12.75" hidden="1" customHeight="1" outlineLevel="1" x14ac:dyDescent="0.25">
      <c r="B58" s="74" t="s">
        <v>58</v>
      </c>
      <c r="C58" s="71"/>
      <c r="D58" s="5"/>
      <c r="E58" s="123"/>
      <c r="F58" s="122"/>
      <c r="G58" s="16"/>
      <c r="H58" s="16"/>
      <c r="I58" s="16"/>
      <c r="J58" s="16"/>
    </row>
    <row r="59" spans="1:14" ht="12.75" hidden="1" customHeight="1" outlineLevel="1" x14ac:dyDescent="0.25">
      <c r="B59" s="73"/>
      <c r="C59" s="73" t="s">
        <v>56</v>
      </c>
      <c r="D59" s="124"/>
      <c r="E59" s="123"/>
      <c r="F59" s="5"/>
      <c r="G59" s="16"/>
      <c r="H59" s="16"/>
      <c r="I59" s="16"/>
      <c r="J59" s="16"/>
    </row>
    <row r="60" spans="1:14" ht="12.75" hidden="1" customHeight="1" outlineLevel="1" x14ac:dyDescent="0.25">
      <c r="B60" s="73"/>
      <c r="C60" s="73" t="s">
        <v>35</v>
      </c>
      <c r="D60" s="125"/>
      <c r="E60" s="123"/>
      <c r="F60" s="122"/>
      <c r="G60" s="16"/>
      <c r="H60" s="16"/>
      <c r="I60" s="16"/>
      <c r="J60" s="16"/>
    </row>
    <row r="61" spans="1:14" ht="12.75" hidden="1" customHeight="1" outlineLevel="1" x14ac:dyDescent="0.25">
      <c r="B61" s="73"/>
      <c r="C61" s="73" t="s">
        <v>57</v>
      </c>
      <c r="D61" s="125"/>
      <c r="E61" s="123"/>
      <c r="F61" s="122"/>
      <c r="G61" s="16"/>
      <c r="H61" s="16"/>
      <c r="I61" s="16"/>
      <c r="J61" s="16"/>
    </row>
    <row r="62" spans="1:14" ht="12.75" hidden="1" customHeight="1" outlineLevel="1" x14ac:dyDescent="0.25">
      <c r="B62" s="72"/>
      <c r="C62" s="71"/>
      <c r="D62" s="126">
        <f>SUM(D59:D61)</f>
        <v>0</v>
      </c>
      <c r="E62" s="123"/>
      <c r="F62" s="122"/>
      <c r="G62" s="16"/>
      <c r="H62" s="16"/>
      <c r="I62" s="16"/>
      <c r="J62" s="16"/>
    </row>
    <row r="63" spans="1:14" ht="12.75" customHeight="1" collapsed="1" x14ac:dyDescent="0.25">
      <c r="B63" s="72"/>
      <c r="C63" s="71"/>
      <c r="D63" s="71"/>
      <c r="E63" s="71"/>
      <c r="J63" s="137"/>
    </row>
    <row r="64" spans="1:14" ht="12.75" customHeight="1" x14ac:dyDescent="0.25">
      <c r="B64" s="48"/>
      <c r="C64" s="49"/>
      <c r="D64" s="49"/>
      <c r="E64" s="49"/>
      <c r="J64" s="17"/>
    </row>
    <row r="65" spans="1:10" ht="12.75" customHeight="1" x14ac:dyDescent="0.25">
      <c r="B65" s="48"/>
      <c r="C65" s="49"/>
      <c r="D65" s="49"/>
      <c r="E65" s="49"/>
      <c r="J65" s="138"/>
    </row>
    <row r="66" spans="1:10" ht="13.5" customHeight="1" x14ac:dyDescent="0.25">
      <c r="C66" s="21"/>
      <c r="D66" s="21"/>
      <c r="E66" s="21"/>
      <c r="F66" s="114"/>
    </row>
    <row r="67" spans="1:10" ht="26.25" customHeight="1" x14ac:dyDescent="0.25">
      <c r="B67" s="158" t="s">
        <v>69</v>
      </c>
      <c r="C67" s="158"/>
      <c r="D67" s="158"/>
      <c r="E67" s="158"/>
      <c r="F67" s="158"/>
      <c r="J67" t="s">
        <v>72</v>
      </c>
    </row>
    <row r="68" spans="1:10" ht="13.5" customHeight="1" x14ac:dyDescent="0.25">
      <c r="B68" s="21"/>
      <c r="C68" s="21"/>
      <c r="D68" s="21"/>
      <c r="E68" s="21"/>
      <c r="F68" s="115"/>
    </row>
    <row r="69" spans="1:10" ht="13.5" customHeight="1" x14ac:dyDescent="0.25">
      <c r="B69" s="21"/>
      <c r="C69" s="21"/>
      <c r="D69" s="21"/>
      <c r="E69" s="21"/>
      <c r="F69" s="115"/>
    </row>
    <row r="70" spans="1:10" s="17" customFormat="1" x14ac:dyDescent="0.25">
      <c r="A70"/>
      <c r="B70" s="21"/>
      <c r="C70" s="21"/>
      <c r="D70" s="21"/>
      <c r="E70" s="21"/>
      <c r="F70" s="116"/>
    </row>
    <row r="71" spans="1:10" s="17" customFormat="1" x14ac:dyDescent="0.25">
      <c r="A71"/>
      <c r="B71" s="21"/>
      <c r="C71" s="54" t="s">
        <v>59</v>
      </c>
      <c r="D71" s="54"/>
      <c r="E71" s="159" t="s">
        <v>121</v>
      </c>
      <c r="F71" s="159"/>
    </row>
    <row r="72" spans="1:10" s="17" customFormat="1" ht="13.5" customHeight="1" x14ac:dyDescent="0.25">
      <c r="B72" s="21"/>
      <c r="C72" s="55" t="s">
        <v>60</v>
      </c>
      <c r="D72" s="55"/>
      <c r="E72" s="160" t="s">
        <v>54</v>
      </c>
      <c r="F72" s="160"/>
    </row>
    <row r="73" spans="1:10" s="17" customFormat="1" ht="14.1" customHeight="1" x14ac:dyDescent="0.25">
      <c r="B73" s="21"/>
      <c r="C73" s="21"/>
      <c r="D73" s="21"/>
      <c r="E73" s="21"/>
      <c r="F73" s="2"/>
    </row>
    <row r="74" spans="1:10" s="17" customFormat="1" ht="14.1" customHeight="1" x14ac:dyDescent="0.25">
      <c r="B74" s="66" t="s">
        <v>70</v>
      </c>
      <c r="C74" s="21"/>
      <c r="D74" s="21"/>
      <c r="E74" s="21"/>
      <c r="F74" s="47"/>
    </row>
    <row r="75" spans="1:10" s="17" customFormat="1" x14ac:dyDescent="0.25">
      <c r="B75" s="21"/>
      <c r="C75" s="21"/>
      <c r="D75" s="21"/>
      <c r="E75" s="21"/>
      <c r="F75" s="47"/>
    </row>
    <row r="76" spans="1:10" s="17" customFormat="1" x14ac:dyDescent="0.25">
      <c r="B76" s="21"/>
      <c r="C76" s="21"/>
      <c r="D76" s="21"/>
      <c r="E76" s="21"/>
      <c r="F76" s="117"/>
    </row>
    <row r="77" spans="1:10" s="17" customFormat="1" ht="13.5" customHeight="1" x14ac:dyDescent="0.25">
      <c r="B77" s="67"/>
      <c r="C77" s="33"/>
      <c r="D77" s="33"/>
      <c r="E77" s="69"/>
      <c r="F77" s="13"/>
      <c r="G77" s="13"/>
      <c r="H77" s="13"/>
      <c r="I77" s="13"/>
      <c r="J77" s="13"/>
    </row>
    <row r="78" spans="1:10" s="17" customFormat="1" ht="13.5" customHeight="1" x14ac:dyDescent="0.25">
      <c r="B78" s="19"/>
      <c r="C78" s="33"/>
      <c r="D78" s="33"/>
      <c r="E78" s="68"/>
      <c r="F78" s="2"/>
      <c r="G78" s="13"/>
      <c r="H78" s="13"/>
      <c r="I78" s="13"/>
      <c r="J78" s="13"/>
    </row>
    <row r="79" spans="1:10" x14ac:dyDescent="0.25">
      <c r="B79" s="19"/>
      <c r="C79" s="33"/>
      <c r="D79" s="33"/>
      <c r="E79" s="68"/>
      <c r="F79" s="33"/>
      <c r="G79" s="33"/>
      <c r="H79" s="33"/>
      <c r="I79" s="33"/>
      <c r="J79" s="33"/>
    </row>
    <row r="80" spans="1:10" x14ac:dyDescent="0.25">
      <c r="B80" s="19"/>
      <c r="C80" s="33"/>
      <c r="D80" s="33"/>
      <c r="E80" s="68"/>
      <c r="F80" s="33"/>
      <c r="G80" s="33"/>
      <c r="H80" s="33"/>
      <c r="I80" s="33"/>
      <c r="J80" s="33"/>
    </row>
    <row r="81" spans="2:10" x14ac:dyDescent="0.25">
      <c r="B81" s="155"/>
      <c r="C81" s="155"/>
      <c r="D81" s="155"/>
      <c r="E81" s="155"/>
      <c r="F81" s="33"/>
      <c r="G81" s="33"/>
      <c r="H81" s="33"/>
      <c r="I81" s="33"/>
      <c r="J81" s="33"/>
    </row>
    <row r="82" spans="2:10" x14ac:dyDescent="0.25">
      <c r="B82" s="19"/>
      <c r="C82" s="33"/>
      <c r="D82" s="33"/>
      <c r="E82" s="68"/>
      <c r="F82" s="33"/>
      <c r="G82" s="33"/>
      <c r="H82" s="33"/>
      <c r="I82" s="33"/>
      <c r="J82" s="33"/>
    </row>
    <row r="83" spans="2:10" x14ac:dyDescent="0.25">
      <c r="B83" s="19"/>
      <c r="C83" s="33"/>
      <c r="D83" s="33"/>
      <c r="E83" s="68"/>
      <c r="F83" s="33"/>
      <c r="G83" s="33"/>
      <c r="H83" s="33"/>
      <c r="I83" s="33"/>
      <c r="J83" s="33"/>
    </row>
    <row r="84" spans="2:10" x14ac:dyDescent="0.25">
      <c r="B84" s="19"/>
      <c r="C84" s="33"/>
      <c r="D84" s="33"/>
      <c r="E84" s="68"/>
      <c r="F84" s="33"/>
      <c r="G84" s="33"/>
      <c r="H84" s="33"/>
      <c r="I84" s="33"/>
      <c r="J84" s="33"/>
    </row>
    <row r="85" spans="2:10" x14ac:dyDescent="0.25">
      <c r="B85" s="33"/>
      <c r="C85" s="33"/>
      <c r="D85" s="33"/>
      <c r="E85" s="33"/>
      <c r="F85" s="33"/>
      <c r="G85" s="33"/>
      <c r="H85" s="33"/>
      <c r="I85" s="33"/>
      <c r="J85" s="33"/>
    </row>
  </sheetData>
  <mergeCells count="6">
    <mergeCell ref="B81:E81"/>
    <mergeCell ref="B4:F4"/>
    <mergeCell ref="B5:F5"/>
    <mergeCell ref="B67:F67"/>
    <mergeCell ref="E71:F71"/>
    <mergeCell ref="E72:F72"/>
  </mergeCells>
  <printOptions horizontalCentered="1"/>
  <pageMargins left="0.75" right="0.5" top="1.5" bottom="0.5" header="0.3" footer="1.2"/>
  <pageSetup paperSize="9" scale="78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="60" zoomScaleNormal="100" workbookViewId="0">
      <selection activeCell="D32" sqref="D32"/>
    </sheetView>
  </sheetViews>
  <sheetFormatPr defaultRowHeight="12.75" outlineLevelRow="1" x14ac:dyDescent="0.2"/>
  <cols>
    <col min="1" max="1" width="24.140625" style="13" customWidth="1"/>
    <col min="2" max="2" width="13.7109375" style="13" customWidth="1"/>
    <col min="3" max="3" width="12.7109375" style="33" customWidth="1"/>
    <col min="4" max="4" width="33" style="33" customWidth="1"/>
    <col min="5" max="5" width="13.42578125" style="33" customWidth="1"/>
    <col min="6" max="6" width="14" style="33" customWidth="1"/>
    <col min="7" max="7" width="13.140625" style="33" customWidth="1"/>
    <col min="8" max="10" width="10" style="33" customWidth="1"/>
    <col min="11" max="11" width="3.28515625" style="33" customWidth="1"/>
    <col min="12" max="12" width="15.7109375" style="33" customWidth="1"/>
    <col min="13" max="16384" width="9.140625" style="33"/>
  </cols>
  <sheetData>
    <row r="1" spans="1:12" s="26" customFormat="1" ht="15" customHeight="1" x14ac:dyDescent="0.2">
      <c r="A1" s="22" t="s">
        <v>37</v>
      </c>
      <c r="B1" s="23"/>
      <c r="C1" s="24"/>
      <c r="D1" s="24"/>
      <c r="E1" s="24"/>
      <c r="F1" s="24"/>
      <c r="G1" s="24"/>
      <c r="H1" s="24"/>
      <c r="I1" s="24"/>
      <c r="J1" s="25"/>
    </row>
    <row r="2" spans="1:12" s="26" customFormat="1" ht="16.5" customHeight="1" x14ac:dyDescent="0.25">
      <c r="A2" s="165" t="s">
        <v>38</v>
      </c>
      <c r="B2" s="165"/>
      <c r="C2" s="165"/>
      <c r="D2" s="165"/>
      <c r="E2" s="165"/>
      <c r="F2" s="165"/>
      <c r="G2" s="165"/>
      <c r="H2" s="165"/>
      <c r="I2" s="165"/>
      <c r="J2" s="166"/>
    </row>
    <row r="3" spans="1:12" s="26" customFormat="1" ht="15" customHeight="1" x14ac:dyDescent="0.25">
      <c r="A3" s="167" t="s">
        <v>64</v>
      </c>
      <c r="B3" s="168"/>
      <c r="C3" s="168"/>
      <c r="D3" s="168"/>
      <c r="E3" s="168"/>
      <c r="F3" s="168"/>
      <c r="G3" s="168"/>
      <c r="H3" s="168"/>
      <c r="I3" s="168"/>
      <c r="J3" s="169"/>
      <c r="K3" s="27"/>
    </row>
    <row r="4" spans="1:12" s="26" customFormat="1" ht="15" customHeight="1" x14ac:dyDescent="0.2">
      <c r="A4" s="170" t="s">
        <v>118</v>
      </c>
      <c r="B4" s="171"/>
      <c r="C4" s="171"/>
      <c r="D4" s="171"/>
      <c r="E4" s="171"/>
      <c r="F4" s="171"/>
      <c r="G4" s="171"/>
      <c r="H4" s="171"/>
      <c r="I4" s="171"/>
      <c r="J4" s="172"/>
      <c r="K4" s="70"/>
    </row>
    <row r="5" spans="1:12" s="26" customFormat="1" ht="15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0"/>
      <c r="K5" s="51"/>
    </row>
    <row r="6" spans="1:12" s="26" customFormat="1" ht="17.25" customHeight="1" x14ac:dyDescent="0.2">
      <c r="B6" s="29"/>
      <c r="C6" s="29"/>
      <c r="D6" s="29"/>
      <c r="E6" s="29"/>
      <c r="F6" s="29"/>
      <c r="G6" s="29"/>
      <c r="H6" s="29"/>
      <c r="I6" s="29"/>
      <c r="J6" s="30"/>
      <c r="K6" s="51"/>
    </row>
    <row r="7" spans="1:12" s="26" customFormat="1" ht="15" customHeight="1" x14ac:dyDescent="0.25">
      <c r="A7" s="31" t="s">
        <v>0</v>
      </c>
      <c r="B7" s="23"/>
      <c r="C7" s="24"/>
      <c r="D7" s="24"/>
      <c r="E7" s="24"/>
      <c r="F7" s="24"/>
      <c r="G7" s="24"/>
      <c r="H7" s="24"/>
      <c r="I7" s="24"/>
      <c r="J7" s="25"/>
    </row>
    <row r="8" spans="1:12" x14ac:dyDescent="0.2">
      <c r="A8" s="173" t="s">
        <v>39</v>
      </c>
      <c r="B8" s="175" t="s">
        <v>40</v>
      </c>
      <c r="C8" s="178" t="s">
        <v>41</v>
      </c>
      <c r="D8" s="181" t="s">
        <v>42</v>
      </c>
      <c r="E8" s="182" t="s">
        <v>43</v>
      </c>
      <c r="F8" s="182"/>
      <c r="G8" s="182"/>
      <c r="H8" s="182"/>
      <c r="I8" s="182"/>
      <c r="J8" s="182"/>
      <c r="K8" s="32"/>
    </row>
    <row r="9" spans="1:12" x14ac:dyDescent="0.2">
      <c r="A9" s="174"/>
      <c r="B9" s="176"/>
      <c r="C9" s="179"/>
      <c r="D9" s="181"/>
      <c r="E9" s="182" t="s">
        <v>44</v>
      </c>
      <c r="F9" s="182"/>
      <c r="G9" s="182"/>
      <c r="H9" s="182" t="s">
        <v>45</v>
      </c>
      <c r="I9" s="182"/>
      <c r="J9" s="182"/>
      <c r="K9" s="32"/>
    </row>
    <row r="10" spans="1:12" ht="24" x14ac:dyDescent="0.2">
      <c r="A10" s="34" t="s">
        <v>46</v>
      </c>
      <c r="B10" s="177"/>
      <c r="C10" s="180"/>
      <c r="D10" s="181"/>
      <c r="E10" s="35" t="s">
        <v>47</v>
      </c>
      <c r="F10" s="35" t="s">
        <v>48</v>
      </c>
      <c r="G10" s="35" t="s">
        <v>49</v>
      </c>
      <c r="H10" s="35" t="s">
        <v>50</v>
      </c>
      <c r="I10" s="35" t="s">
        <v>51</v>
      </c>
      <c r="J10" s="35" t="s">
        <v>52</v>
      </c>
      <c r="K10" s="36"/>
    </row>
    <row r="11" spans="1:12" s="68" customFormat="1" ht="15" customHeight="1" x14ac:dyDescent="0.25">
      <c r="A11" s="130" t="s">
        <v>119</v>
      </c>
      <c r="B11" s="131"/>
      <c r="C11" s="132"/>
      <c r="D11" s="133"/>
      <c r="E11" s="131"/>
      <c r="F11" s="131"/>
      <c r="G11" s="131"/>
      <c r="H11" s="131"/>
      <c r="I11" s="131"/>
      <c r="J11" s="131"/>
      <c r="K11" s="134"/>
      <c r="L11" s="135"/>
    </row>
    <row r="12" spans="1:12" s="15" customFormat="1" ht="15" customHeight="1" x14ac:dyDescent="0.2">
      <c r="A12" s="61"/>
      <c r="B12" s="62"/>
      <c r="C12" s="63"/>
      <c r="D12" s="64"/>
      <c r="E12" s="62"/>
      <c r="F12" s="62"/>
      <c r="G12" s="62"/>
      <c r="H12" s="62"/>
      <c r="I12" s="62"/>
      <c r="J12" s="62"/>
      <c r="K12" s="37"/>
      <c r="L12" s="38"/>
    </row>
    <row r="13" spans="1:12" s="15" customFormat="1" ht="15" customHeight="1" x14ac:dyDescent="0.2">
      <c r="A13" s="61"/>
      <c r="B13" s="62"/>
      <c r="C13" s="63"/>
      <c r="D13" s="64"/>
      <c r="E13" s="62"/>
      <c r="F13" s="62"/>
      <c r="G13" s="62"/>
      <c r="H13" s="62"/>
      <c r="I13" s="62"/>
      <c r="J13" s="62"/>
      <c r="K13" s="37"/>
      <c r="L13" s="38"/>
    </row>
    <row r="14" spans="1:12" s="15" customFormat="1" ht="15" customHeight="1" x14ac:dyDescent="0.2">
      <c r="A14" s="61"/>
      <c r="B14" s="62"/>
      <c r="C14" s="63"/>
      <c r="D14" s="64"/>
      <c r="E14" s="62"/>
      <c r="F14" s="62"/>
      <c r="G14" s="62"/>
      <c r="H14" s="62"/>
      <c r="I14" s="62"/>
      <c r="J14" s="62"/>
      <c r="K14" s="37"/>
      <c r="L14" s="38"/>
    </row>
    <row r="15" spans="1:12" s="15" customFormat="1" ht="15" customHeight="1" x14ac:dyDescent="0.2">
      <c r="A15" s="61"/>
      <c r="B15" s="62"/>
      <c r="C15" s="63"/>
      <c r="D15" s="64"/>
      <c r="E15" s="62"/>
      <c r="F15" s="62"/>
      <c r="G15" s="62"/>
      <c r="H15" s="62"/>
      <c r="I15" s="62"/>
      <c r="J15" s="62"/>
      <c r="K15" s="37"/>
      <c r="L15" s="38"/>
    </row>
    <row r="16" spans="1:12" s="15" customFormat="1" ht="15" customHeight="1" x14ac:dyDescent="0.2">
      <c r="A16" s="61"/>
      <c r="B16" s="62"/>
      <c r="C16" s="63"/>
      <c r="D16" s="64"/>
      <c r="E16" s="62"/>
      <c r="F16" s="62"/>
      <c r="G16" s="62"/>
      <c r="H16" s="62"/>
      <c r="I16" s="62"/>
      <c r="J16" s="62"/>
      <c r="K16" s="37"/>
      <c r="L16" s="38"/>
    </row>
    <row r="17" spans="1:12" s="15" customFormat="1" ht="15" customHeight="1" x14ac:dyDescent="0.2">
      <c r="A17" s="61"/>
      <c r="B17" s="62"/>
      <c r="C17" s="63"/>
      <c r="D17" s="64"/>
      <c r="E17" s="62"/>
      <c r="F17" s="62"/>
      <c r="G17" s="62"/>
      <c r="H17" s="62"/>
      <c r="I17" s="62"/>
      <c r="J17" s="62"/>
      <c r="K17" s="37"/>
      <c r="L17" s="38"/>
    </row>
    <row r="18" spans="1:12" s="15" customFormat="1" ht="15" customHeight="1" x14ac:dyDescent="0.2">
      <c r="A18" s="61"/>
      <c r="B18" s="65"/>
      <c r="C18" s="63"/>
      <c r="D18" s="64"/>
      <c r="E18" s="62"/>
      <c r="F18" s="62"/>
      <c r="G18" s="62"/>
      <c r="H18" s="62"/>
      <c r="I18" s="62"/>
      <c r="J18" s="62"/>
      <c r="K18" s="37"/>
      <c r="L18" s="38"/>
    </row>
    <row r="19" spans="1:12" ht="21.75" customHeight="1" outlineLevel="1" collapsed="1" x14ac:dyDescent="0.2">
      <c r="A19" s="42" t="s">
        <v>53</v>
      </c>
      <c r="B19" s="43">
        <f>SUM(B11:B18)</f>
        <v>0</v>
      </c>
      <c r="C19" s="44"/>
      <c r="D19" s="44"/>
      <c r="E19" s="43">
        <f>SUM(E11:E18)</f>
        <v>0</v>
      </c>
      <c r="F19" s="45">
        <f t="shared" ref="F19:J19" si="0">SUM(F11:F18)</f>
        <v>0</v>
      </c>
      <c r="G19" s="45">
        <f t="shared" si="0"/>
        <v>0</v>
      </c>
      <c r="H19" s="45">
        <f t="shared" si="0"/>
        <v>0</v>
      </c>
      <c r="I19" s="45">
        <f t="shared" si="0"/>
        <v>0</v>
      </c>
      <c r="J19" s="45">
        <f t="shared" si="0"/>
        <v>0</v>
      </c>
      <c r="K19" s="13"/>
    </row>
    <row r="20" spans="1:12" s="26" customFormat="1" ht="18" customHeight="1" x14ac:dyDescent="0.2">
      <c r="A20" s="50" t="s">
        <v>36</v>
      </c>
      <c r="B20" s="39"/>
      <c r="E20" s="39"/>
      <c r="F20" s="39"/>
      <c r="G20" s="39"/>
      <c r="H20" s="39"/>
      <c r="I20" s="39"/>
      <c r="J20" s="39"/>
      <c r="K20" s="39"/>
    </row>
    <row r="21" spans="1:12" s="26" customFormat="1" ht="18" customHeight="1" x14ac:dyDescent="0.2">
      <c r="A21" s="39"/>
      <c r="B21" s="39"/>
      <c r="E21" s="39"/>
      <c r="F21" s="39"/>
      <c r="G21" s="39"/>
      <c r="H21" s="39"/>
      <c r="I21" s="39"/>
      <c r="J21" s="39"/>
      <c r="K21" s="39"/>
    </row>
    <row r="22" spans="1:12" s="26" customFormat="1" ht="18" customHeight="1" x14ac:dyDescent="0.2">
      <c r="A22" s="39" t="s">
        <v>65</v>
      </c>
      <c r="B22" s="39"/>
      <c r="E22" s="39"/>
      <c r="F22" s="39"/>
      <c r="G22" s="39"/>
      <c r="H22" s="39"/>
      <c r="I22" s="39"/>
      <c r="J22" s="39"/>
      <c r="K22" s="39"/>
    </row>
    <row r="23" spans="1:12" s="26" customFormat="1" ht="18" customHeight="1" x14ac:dyDescent="0.2">
      <c r="A23" s="39"/>
      <c r="B23" s="39"/>
    </row>
    <row r="24" spans="1:12" s="26" customFormat="1" ht="18" customHeight="1" x14ac:dyDescent="0.2">
      <c r="A24" s="39"/>
      <c r="B24" s="39"/>
    </row>
    <row r="25" spans="1:12" s="26" customFormat="1" ht="18" customHeight="1" x14ac:dyDescent="0.2">
      <c r="A25" s="161" t="s">
        <v>59</v>
      </c>
      <c r="B25" s="161"/>
      <c r="E25" s="162" t="s">
        <v>121</v>
      </c>
      <c r="F25" s="162"/>
      <c r="G25" s="162"/>
    </row>
    <row r="26" spans="1:12" s="40" customFormat="1" ht="18" customHeight="1" x14ac:dyDescent="0.25">
      <c r="A26" s="163" t="s">
        <v>60</v>
      </c>
      <c r="B26" s="163"/>
      <c r="E26" s="164" t="s">
        <v>54</v>
      </c>
      <c r="F26" s="164"/>
      <c r="G26" s="164"/>
    </row>
    <row r="27" spans="1:12" s="26" customFormat="1" ht="18" customHeight="1" x14ac:dyDescent="0.2">
      <c r="A27" s="39"/>
      <c r="B27" s="39"/>
    </row>
    <row r="28" spans="1:12" s="26" customFormat="1" ht="18" customHeight="1" x14ac:dyDescent="0.2">
      <c r="A28" s="39"/>
      <c r="B28" s="39"/>
    </row>
    <row r="29" spans="1:12" s="26" customFormat="1" ht="18" customHeight="1" x14ac:dyDescent="0.2">
      <c r="A29" s="39"/>
      <c r="B29" s="39"/>
    </row>
    <row r="30" spans="1:12" ht="18" customHeight="1" x14ac:dyDescent="0.2">
      <c r="D30" s="13"/>
    </row>
    <row r="31" spans="1:12" ht="18" customHeight="1" x14ac:dyDescent="0.2">
      <c r="D31" s="13"/>
    </row>
    <row r="32" spans="1:12" s="13" customFormat="1" x14ac:dyDescent="0.2">
      <c r="A32" s="41"/>
      <c r="C32" s="33"/>
      <c r="E32" s="33"/>
      <c r="F32" s="33"/>
      <c r="G32" s="33"/>
      <c r="H32" s="33"/>
      <c r="I32" s="33"/>
      <c r="J32" s="33"/>
      <c r="K32" s="33"/>
      <c r="L32" s="33"/>
    </row>
    <row r="33" spans="3:12" s="13" customFormat="1" ht="18" customHeight="1" x14ac:dyDescent="0.2">
      <c r="C33" s="33"/>
      <c r="E33" s="33"/>
      <c r="F33" s="33"/>
      <c r="G33" s="33"/>
      <c r="H33" s="33"/>
      <c r="I33" s="33"/>
      <c r="J33" s="33"/>
      <c r="K33" s="33"/>
      <c r="L33" s="33"/>
    </row>
    <row r="34" spans="3:12" s="13" customFormat="1" ht="18" customHeight="1" x14ac:dyDescent="0.2">
      <c r="C34" s="33"/>
      <c r="E34" s="33"/>
      <c r="F34" s="33"/>
      <c r="G34" s="33"/>
      <c r="H34" s="33"/>
      <c r="I34" s="33"/>
      <c r="J34" s="33"/>
      <c r="K34" s="33"/>
      <c r="L34" s="33"/>
    </row>
    <row r="35" spans="3:12" s="13" customFormat="1" ht="18" customHeight="1" x14ac:dyDescent="0.2">
      <c r="C35" s="33"/>
      <c r="E35" s="33"/>
      <c r="F35" s="33"/>
      <c r="G35" s="33"/>
      <c r="H35" s="33"/>
      <c r="I35" s="33"/>
      <c r="J35" s="33"/>
      <c r="K35" s="33"/>
      <c r="L35" s="33"/>
    </row>
    <row r="36" spans="3:12" s="13" customFormat="1" ht="18" customHeight="1" x14ac:dyDescent="0.2">
      <c r="C36" s="33"/>
      <c r="E36" s="33"/>
      <c r="F36" s="33"/>
      <c r="G36" s="33"/>
      <c r="H36" s="33"/>
      <c r="I36" s="33"/>
      <c r="J36" s="33"/>
      <c r="K36" s="33"/>
      <c r="L36" s="33"/>
    </row>
    <row r="37" spans="3:12" s="13" customFormat="1" ht="15" customHeight="1" x14ac:dyDescent="0.2">
      <c r="C37" s="33"/>
      <c r="E37" s="33"/>
      <c r="F37" s="33"/>
      <c r="G37" s="33"/>
      <c r="H37" s="33"/>
      <c r="I37" s="33"/>
      <c r="J37" s="33"/>
      <c r="K37" s="33"/>
      <c r="L37" s="33"/>
    </row>
    <row r="38" spans="3:12" s="13" customFormat="1" ht="15" customHeight="1" x14ac:dyDescent="0.2">
      <c r="C38" s="33"/>
      <c r="E38" s="33"/>
      <c r="F38" s="33"/>
      <c r="G38" s="33"/>
      <c r="H38" s="33"/>
      <c r="I38" s="33"/>
      <c r="J38" s="33"/>
      <c r="K38" s="33"/>
      <c r="L38" s="33"/>
    </row>
    <row r="39" spans="3:12" s="13" customFormat="1" ht="15" customHeight="1" x14ac:dyDescent="0.2"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3:12" s="13" customFormat="1" ht="15" customHeight="1" x14ac:dyDescent="0.2"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3:12" s="13" customFormat="1" ht="15" customHeight="1" x14ac:dyDescent="0.2"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3:12" s="13" customFormat="1" ht="15" customHeight="1" x14ac:dyDescent="0.2"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3:12" s="13" customFormat="1" ht="15" customHeight="1" x14ac:dyDescent="0.2"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3:12" s="13" customFormat="1" ht="15" customHeight="1" x14ac:dyDescent="0.2"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3:12" s="13" customFormat="1" ht="15" customHeight="1" x14ac:dyDescent="0.2"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3:12" s="13" customFormat="1" ht="15" customHeight="1" x14ac:dyDescent="0.2"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3:12" s="13" customFormat="1" ht="15" customHeight="1" x14ac:dyDescent="0.2"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3:12" s="13" customFormat="1" ht="15" customHeight="1" x14ac:dyDescent="0.2"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3:12" s="13" customFormat="1" ht="15" customHeight="1" x14ac:dyDescent="0.2"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3:12" s="13" customFormat="1" ht="15" customHeight="1" x14ac:dyDescent="0.2"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3:12" s="13" customFormat="1" ht="15" customHeight="1" x14ac:dyDescent="0.2"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3:12" s="13" customFormat="1" ht="15" customHeight="1" x14ac:dyDescent="0.2"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3:12" s="13" customFormat="1" ht="15" customHeight="1" x14ac:dyDescent="0.2"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3:12" s="13" customFormat="1" ht="15" customHeight="1" x14ac:dyDescent="0.2"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3:12" s="13" customFormat="1" ht="15" customHeight="1" x14ac:dyDescent="0.2"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3:12" s="13" customFormat="1" ht="15" customHeight="1" x14ac:dyDescent="0.2"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3:12" s="13" customFormat="1" ht="15" customHeight="1" x14ac:dyDescent="0.2"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3:12" s="13" customFormat="1" ht="15" customHeight="1" x14ac:dyDescent="0.2"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3:12" s="13" customFormat="1" ht="15" customHeight="1" x14ac:dyDescent="0.2"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3:12" s="13" customFormat="1" ht="15" customHeight="1" x14ac:dyDescent="0.2"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3:12" s="13" customFormat="1" ht="15" customHeight="1" x14ac:dyDescent="0.2"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3:12" s="13" customFormat="1" ht="15" customHeight="1" x14ac:dyDescent="0.2"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3:12" s="13" customFormat="1" ht="15" customHeight="1" x14ac:dyDescent="0.2"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3:12" s="13" customFormat="1" ht="15" customHeight="1" x14ac:dyDescent="0.2"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3:12" s="13" customFormat="1" ht="15" customHeight="1" x14ac:dyDescent="0.2"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3:12" s="13" customFormat="1" ht="15" customHeight="1" x14ac:dyDescent="0.2"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3:12" s="13" customFormat="1" ht="15" customHeight="1" x14ac:dyDescent="0.2">
      <c r="C67" s="33"/>
      <c r="D67" s="33"/>
      <c r="E67" s="33"/>
      <c r="F67" s="33"/>
      <c r="G67" s="33"/>
      <c r="H67" s="33"/>
      <c r="I67" s="33"/>
      <c r="J67" s="33"/>
      <c r="K67" s="33"/>
      <c r="L67" s="33"/>
    </row>
  </sheetData>
  <mergeCells count="14">
    <mergeCell ref="A25:B25"/>
    <mergeCell ref="E25:G25"/>
    <mergeCell ref="A26:B26"/>
    <mergeCell ref="E26:G26"/>
    <mergeCell ref="A2:J2"/>
    <mergeCell ref="A3:J3"/>
    <mergeCell ref="A4:J4"/>
    <mergeCell ref="A8:A9"/>
    <mergeCell ref="B8:B10"/>
    <mergeCell ref="C8:C10"/>
    <mergeCell ref="D8:D10"/>
    <mergeCell ref="E8:J8"/>
    <mergeCell ref="E9:G9"/>
    <mergeCell ref="H9:J9"/>
  </mergeCells>
  <printOptions horizontalCentered="1" gridLines="1"/>
  <pageMargins left="0.5" right="0.25" top="1.3" bottom="0.5" header="0.3" footer="0.25"/>
  <pageSetup paperSize="9" scale="85" orientation="landscape" horizontalDpi="300" verticalDpi="30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zoomScale="80" zoomScaleNormal="90" zoomScaleSheetLayoutView="80" workbookViewId="0">
      <selection activeCell="K49" sqref="K49"/>
    </sheetView>
  </sheetViews>
  <sheetFormatPr defaultRowHeight="14.25" outlineLevelRow="1" x14ac:dyDescent="0.2"/>
  <cols>
    <col min="1" max="2" width="5.7109375" style="77" customWidth="1"/>
    <col min="3" max="3" width="39.85546875" style="77" customWidth="1"/>
    <col min="4" max="4" width="8.7109375" style="77" customWidth="1"/>
    <col min="5" max="5" width="17.85546875" style="77" customWidth="1"/>
    <col min="6" max="6" width="3" style="77" customWidth="1"/>
    <col min="7" max="7" width="3.7109375" style="77" customWidth="1"/>
    <col min="8" max="8" width="19.42578125" style="77" customWidth="1"/>
    <col min="9" max="9" width="12.7109375" style="77" customWidth="1"/>
    <col min="10" max="16384" width="9.140625" style="77"/>
  </cols>
  <sheetData>
    <row r="1" spans="1:8" ht="9" customHeight="1" x14ac:dyDescent="0.25">
      <c r="A1" s="75" t="s">
        <v>73</v>
      </c>
      <c r="B1" s="76"/>
      <c r="C1" s="76"/>
      <c r="D1" s="76"/>
      <c r="E1" s="76"/>
      <c r="F1" s="76"/>
    </row>
    <row r="2" spans="1:8" ht="9" customHeight="1" x14ac:dyDescent="0.25">
      <c r="A2" s="75" t="s">
        <v>74</v>
      </c>
      <c r="B2" s="76"/>
      <c r="C2" s="76"/>
      <c r="D2" s="76"/>
      <c r="E2" s="76"/>
      <c r="F2" s="76"/>
    </row>
    <row r="3" spans="1:8" ht="18" customHeight="1" x14ac:dyDescent="0.25">
      <c r="A3" s="75"/>
      <c r="B3" s="76"/>
      <c r="C3" s="76"/>
      <c r="D3" s="76"/>
      <c r="E3" s="76"/>
      <c r="F3" s="76"/>
    </row>
    <row r="4" spans="1:8" ht="18.75" customHeight="1" x14ac:dyDescent="0.25">
      <c r="A4" s="183" t="s">
        <v>38</v>
      </c>
      <c r="B4" s="183"/>
      <c r="C4" s="183"/>
      <c r="D4" s="183"/>
      <c r="E4" s="183"/>
      <c r="F4" s="143"/>
    </row>
    <row r="5" spans="1:8" ht="18" customHeight="1" x14ac:dyDescent="0.25">
      <c r="A5" s="184" t="s">
        <v>75</v>
      </c>
      <c r="B5" s="184"/>
      <c r="C5" s="184"/>
      <c r="D5" s="184"/>
      <c r="E5" s="184"/>
      <c r="F5" s="144"/>
    </row>
    <row r="6" spans="1:8" x14ac:dyDescent="0.2">
      <c r="A6" s="185" t="s">
        <v>120</v>
      </c>
      <c r="B6" s="185"/>
      <c r="C6" s="185"/>
      <c r="D6" s="185"/>
      <c r="E6" s="185"/>
      <c r="F6" s="145"/>
    </row>
    <row r="7" spans="1:8" ht="15" x14ac:dyDescent="0.25">
      <c r="A7" s="184" t="s">
        <v>76</v>
      </c>
      <c r="B7" s="184"/>
      <c r="C7" s="184"/>
      <c r="D7" s="184"/>
      <c r="E7" s="184"/>
      <c r="F7" s="144"/>
    </row>
    <row r="8" spans="1:8" ht="15" x14ac:dyDescent="0.25">
      <c r="A8" s="144"/>
      <c r="B8" s="144"/>
      <c r="C8" s="144"/>
      <c r="D8" s="144"/>
      <c r="E8" s="144"/>
      <c r="F8" s="144"/>
    </row>
    <row r="9" spans="1:8" s="33" customFormat="1" ht="15.75" x14ac:dyDescent="0.25">
      <c r="A9" s="78"/>
      <c r="B9" s="76"/>
      <c r="C9" s="76"/>
      <c r="D9" s="76"/>
      <c r="E9" s="147" t="s">
        <v>122</v>
      </c>
      <c r="H9" s="147" t="s">
        <v>123</v>
      </c>
    </row>
    <row r="10" spans="1:8" s="33" customFormat="1" ht="15" customHeight="1" x14ac:dyDescent="0.2">
      <c r="A10" s="14" t="s">
        <v>77</v>
      </c>
      <c r="B10" s="15"/>
      <c r="C10" s="15"/>
      <c r="D10" s="15"/>
      <c r="E10" s="79"/>
      <c r="F10" s="79"/>
    </row>
    <row r="11" spans="1:8" s="33" customFormat="1" ht="15" customHeight="1" x14ac:dyDescent="0.2">
      <c r="A11" s="14"/>
      <c r="B11" s="15" t="s">
        <v>78</v>
      </c>
      <c r="C11" s="15"/>
      <c r="D11" s="15"/>
      <c r="E11" s="15"/>
      <c r="F11" s="15"/>
    </row>
    <row r="12" spans="1:8" s="33" customFormat="1" ht="15" customHeight="1" x14ac:dyDescent="0.2">
      <c r="A12" s="14"/>
      <c r="B12" s="15"/>
      <c r="C12" s="15" t="s">
        <v>79</v>
      </c>
      <c r="D12" s="15"/>
      <c r="E12" s="80">
        <v>19630379.359999999</v>
      </c>
      <c r="F12" s="80"/>
      <c r="H12" s="80">
        <v>54326529.079999998</v>
      </c>
    </row>
    <row r="13" spans="1:8" s="33" customFormat="1" ht="15" customHeight="1" x14ac:dyDescent="0.2">
      <c r="A13" s="14"/>
      <c r="B13" s="15"/>
      <c r="C13" s="38" t="s">
        <v>55</v>
      </c>
      <c r="D13" s="38"/>
      <c r="E13" s="6">
        <v>26815.34</v>
      </c>
      <c r="F13" s="13"/>
      <c r="H13" s="13">
        <v>57516.57</v>
      </c>
    </row>
    <row r="14" spans="1:8" s="33" customFormat="1" ht="15" customHeight="1" x14ac:dyDescent="0.2">
      <c r="A14" s="14"/>
      <c r="B14" s="15"/>
      <c r="C14" s="38" t="s">
        <v>80</v>
      </c>
      <c r="D14" s="38"/>
      <c r="E14" s="13">
        <f>259804.94+5064.91+21458.69+0.25</f>
        <v>286328.78999999998</v>
      </c>
      <c r="F14" s="13"/>
      <c r="H14" s="13">
        <f>33105.83+181059.44+113885.38+259804.94+5064.91+21458.69+4097.98+0.25</f>
        <v>618477.42000000004</v>
      </c>
    </row>
    <row r="15" spans="1:8" s="33" customFormat="1" ht="15" customHeight="1" x14ac:dyDescent="0.2">
      <c r="A15" s="14"/>
      <c r="B15" s="15"/>
      <c r="C15" s="15" t="s">
        <v>81</v>
      </c>
      <c r="D15" s="15"/>
      <c r="E15" s="84">
        <f>SUM(E12:E14)</f>
        <v>19943523.489999998</v>
      </c>
      <c r="F15" s="85"/>
      <c r="H15" s="84">
        <f>SUM(H12:H14)</f>
        <v>55002523.07</v>
      </c>
    </row>
    <row r="16" spans="1:8" s="33" customFormat="1" ht="15" customHeight="1" x14ac:dyDescent="0.2">
      <c r="A16" s="14"/>
      <c r="B16" s="15" t="s">
        <v>82</v>
      </c>
      <c r="C16" s="15"/>
      <c r="D16" s="15"/>
      <c r="E16" s="83"/>
      <c r="F16" s="83"/>
      <c r="H16" s="83"/>
    </row>
    <row r="17" spans="1:8" s="33" customFormat="1" ht="15" customHeight="1" x14ac:dyDescent="0.2">
      <c r="A17" s="14"/>
      <c r="B17" s="15"/>
      <c r="C17" s="38" t="s">
        <v>83</v>
      </c>
      <c r="D17" s="38"/>
      <c r="E17" s="83"/>
      <c r="F17" s="83"/>
      <c r="H17" s="83"/>
    </row>
    <row r="18" spans="1:8" s="33" customFormat="1" ht="15" customHeight="1" x14ac:dyDescent="0.2">
      <c r="A18" s="14"/>
      <c r="B18" s="15"/>
      <c r="C18" s="14" t="s">
        <v>84</v>
      </c>
      <c r="D18" s="38"/>
      <c r="E18" s="80">
        <v>12949970.66</v>
      </c>
      <c r="F18" s="80"/>
      <c r="G18" s="136"/>
      <c r="H18" s="80">
        <v>69830837.650000006</v>
      </c>
    </row>
    <row r="19" spans="1:8" s="33" customFormat="1" ht="15" customHeight="1" x14ac:dyDescent="0.2">
      <c r="A19" s="14"/>
      <c r="B19" s="15"/>
      <c r="C19" s="14" t="s">
        <v>85</v>
      </c>
      <c r="D19" s="38"/>
      <c r="E19" s="13">
        <v>2819533.08</v>
      </c>
      <c r="F19" s="13"/>
      <c r="G19" s="136"/>
      <c r="H19" s="13">
        <v>5286619.96</v>
      </c>
    </row>
    <row r="20" spans="1:8" s="33" customFormat="1" ht="15" customHeight="1" x14ac:dyDescent="0.2">
      <c r="A20" s="14"/>
      <c r="B20" s="15"/>
      <c r="C20" s="14" t="s">
        <v>86</v>
      </c>
      <c r="D20" s="38"/>
      <c r="E20" s="13">
        <v>54439802.270000003</v>
      </c>
      <c r="F20" s="13"/>
      <c r="H20" s="13">
        <v>56657757.530000001</v>
      </c>
    </row>
    <row r="21" spans="1:8" s="33" customFormat="1" ht="15" customHeight="1" x14ac:dyDescent="0.2">
      <c r="A21" s="14"/>
      <c r="B21" s="15"/>
      <c r="C21" s="15" t="s">
        <v>87</v>
      </c>
      <c r="D21" s="15"/>
      <c r="E21" s="84">
        <f>SUM(E18:E20)</f>
        <v>70209306.010000005</v>
      </c>
      <c r="F21" s="85"/>
      <c r="H21" s="84">
        <f>SUM(H18:H20)</f>
        <v>131775215.14</v>
      </c>
    </row>
    <row r="22" spans="1:8" s="33" customFormat="1" ht="15" customHeight="1" x14ac:dyDescent="0.2">
      <c r="A22" s="14"/>
      <c r="B22" s="15" t="s">
        <v>88</v>
      </c>
      <c r="C22" s="38"/>
      <c r="D22" s="38"/>
      <c r="E22" s="112">
        <f>E15-E21</f>
        <v>-50265782.520000011</v>
      </c>
      <c r="F22" s="146"/>
      <c r="H22" s="112">
        <f>H15-H21</f>
        <v>-76772692.069999993</v>
      </c>
    </row>
    <row r="23" spans="1:8" s="33" customFormat="1" ht="15" customHeight="1" x14ac:dyDescent="0.2">
      <c r="A23" s="88"/>
      <c r="B23" s="38"/>
      <c r="C23" s="38"/>
      <c r="D23" s="38"/>
      <c r="E23" s="83"/>
      <c r="F23" s="83"/>
      <c r="H23" s="83"/>
    </row>
    <row r="24" spans="1:8" s="33" customFormat="1" ht="15" customHeight="1" x14ac:dyDescent="0.2">
      <c r="A24" s="14" t="s">
        <v>89</v>
      </c>
      <c r="B24" s="15"/>
      <c r="C24" s="15"/>
      <c r="D24" s="15"/>
      <c r="E24" s="83"/>
      <c r="F24" s="83"/>
      <c r="H24" s="83"/>
    </row>
    <row r="25" spans="1:8" s="33" customFormat="1" ht="15.95" hidden="1" customHeight="1" outlineLevel="1" x14ac:dyDescent="0.2">
      <c r="A25" s="14"/>
      <c r="B25" s="15" t="s">
        <v>78</v>
      </c>
      <c r="C25" s="15"/>
      <c r="D25" s="15"/>
      <c r="E25" s="83"/>
      <c r="F25" s="83"/>
      <c r="H25" s="83"/>
    </row>
    <row r="26" spans="1:8" s="33" customFormat="1" ht="15.95" hidden="1" customHeight="1" outlineLevel="1" x14ac:dyDescent="0.2">
      <c r="A26" s="14"/>
      <c r="B26" s="15"/>
      <c r="C26" s="15" t="s">
        <v>81</v>
      </c>
      <c r="D26" s="15"/>
      <c r="E26" s="89">
        <v>0</v>
      </c>
      <c r="F26" s="82"/>
      <c r="H26" s="89">
        <v>0</v>
      </c>
    </row>
    <row r="27" spans="1:8" s="33" customFormat="1" ht="15.95" hidden="1" customHeight="1" outlineLevel="1" x14ac:dyDescent="0.2">
      <c r="A27" s="14"/>
      <c r="B27" s="15"/>
      <c r="C27" s="15"/>
      <c r="D27" s="15"/>
      <c r="E27" s="83"/>
      <c r="F27" s="83"/>
      <c r="H27" s="83"/>
    </row>
    <row r="28" spans="1:8" s="33" customFormat="1" ht="15" customHeight="1" collapsed="1" x14ac:dyDescent="0.2">
      <c r="A28" s="14"/>
      <c r="B28" s="15" t="s">
        <v>82</v>
      </c>
      <c r="C28" s="15"/>
      <c r="D28" s="15"/>
      <c r="E28" s="83"/>
      <c r="F28" s="83"/>
      <c r="H28" s="83"/>
    </row>
    <row r="29" spans="1:8" s="33" customFormat="1" ht="15" customHeight="1" x14ac:dyDescent="0.2">
      <c r="A29" s="14"/>
      <c r="B29" s="15"/>
      <c r="C29" s="15" t="s">
        <v>90</v>
      </c>
      <c r="D29" s="15"/>
      <c r="E29" s="86">
        <v>5624546.96</v>
      </c>
      <c r="F29" s="86"/>
      <c r="H29" s="86">
        <v>6865087.9699999997</v>
      </c>
    </row>
    <row r="30" spans="1:8" s="33" customFormat="1" ht="15.95" hidden="1" customHeight="1" outlineLevel="1" x14ac:dyDescent="0.2">
      <c r="A30" s="14"/>
      <c r="B30" s="15"/>
      <c r="C30" s="15" t="s">
        <v>91</v>
      </c>
      <c r="D30" s="15"/>
      <c r="E30" s="81"/>
      <c r="F30" s="81"/>
      <c r="H30" s="81"/>
    </row>
    <row r="31" spans="1:8" s="33" customFormat="1" ht="15.95" hidden="1" customHeight="1" outlineLevel="1" x14ac:dyDescent="0.2">
      <c r="A31" s="14"/>
      <c r="B31" s="15"/>
      <c r="C31" s="15" t="s">
        <v>92</v>
      </c>
      <c r="D31" s="15"/>
      <c r="E31" s="81"/>
      <c r="F31" s="81"/>
      <c r="H31" s="81"/>
    </row>
    <row r="32" spans="1:8" s="33" customFormat="1" ht="15.95" hidden="1" customHeight="1" outlineLevel="1" x14ac:dyDescent="0.2">
      <c r="A32" s="14"/>
      <c r="B32" s="15"/>
      <c r="C32" s="15" t="s">
        <v>93</v>
      </c>
      <c r="D32" s="15"/>
      <c r="E32" s="81"/>
      <c r="F32" s="81"/>
      <c r="H32" s="81"/>
    </row>
    <row r="33" spans="1:8" s="33" customFormat="1" ht="15.95" hidden="1" customHeight="1" outlineLevel="1" x14ac:dyDescent="0.2">
      <c r="A33" s="14"/>
      <c r="B33" s="15"/>
      <c r="C33" s="15" t="s">
        <v>94</v>
      </c>
      <c r="D33" s="15"/>
      <c r="E33" s="81"/>
      <c r="F33" s="81"/>
      <c r="H33" s="81"/>
    </row>
    <row r="34" spans="1:8" s="33" customFormat="1" ht="15" customHeight="1" collapsed="1" x14ac:dyDescent="0.2">
      <c r="A34" s="14"/>
      <c r="B34" s="15"/>
      <c r="C34" s="15" t="s">
        <v>87</v>
      </c>
      <c r="D34" s="15"/>
      <c r="E34" s="84">
        <f>E29</f>
        <v>5624546.96</v>
      </c>
      <c r="F34" s="85"/>
      <c r="H34" s="84">
        <f>H29</f>
        <v>6865087.9699999997</v>
      </c>
    </row>
    <row r="35" spans="1:8" s="33" customFormat="1" ht="15" customHeight="1" x14ac:dyDescent="0.2">
      <c r="A35" s="14"/>
      <c r="B35" s="15"/>
      <c r="C35" s="15"/>
      <c r="D35" s="15"/>
      <c r="E35" s="111"/>
      <c r="F35" s="85"/>
      <c r="H35" s="111"/>
    </row>
    <row r="36" spans="1:8" s="33" customFormat="1" ht="14.25" customHeight="1" x14ac:dyDescent="0.2">
      <c r="A36" s="14"/>
      <c r="B36" s="15" t="s">
        <v>95</v>
      </c>
      <c r="D36" s="15"/>
      <c r="E36" s="84">
        <f>E26-E34</f>
        <v>-5624546.96</v>
      </c>
      <c r="F36" s="85"/>
      <c r="H36" s="84">
        <f>H26-H34</f>
        <v>-6865087.9699999997</v>
      </c>
    </row>
    <row r="37" spans="1:8" s="33" customFormat="1" ht="13.5" customHeight="1" x14ac:dyDescent="0.2">
      <c r="A37" s="57"/>
      <c r="B37" s="15"/>
      <c r="C37" s="15"/>
      <c r="D37" s="15"/>
      <c r="E37" s="83"/>
      <c r="F37" s="83"/>
      <c r="H37" s="83"/>
    </row>
    <row r="38" spans="1:8" s="33" customFormat="1" ht="13.5" hidden="1" customHeight="1" outlineLevel="1" x14ac:dyDescent="0.2">
      <c r="A38" s="90" t="s">
        <v>96</v>
      </c>
      <c r="B38" s="15"/>
      <c r="C38" s="15"/>
      <c r="D38" s="15"/>
      <c r="E38" s="83"/>
      <c r="F38" s="83"/>
      <c r="H38" s="83"/>
    </row>
    <row r="39" spans="1:8" s="33" customFormat="1" ht="13.5" hidden="1" customHeight="1" outlineLevel="1" x14ac:dyDescent="0.2">
      <c r="A39" s="91" t="s">
        <v>97</v>
      </c>
      <c r="B39" s="15"/>
      <c r="C39" s="15"/>
      <c r="D39" s="15"/>
      <c r="E39" s="83"/>
      <c r="F39" s="83"/>
      <c r="H39" s="83"/>
    </row>
    <row r="40" spans="1:8" s="33" customFormat="1" ht="13.5" hidden="1" customHeight="1" outlineLevel="1" x14ac:dyDescent="0.2">
      <c r="A40" s="57"/>
      <c r="B40" s="15" t="s">
        <v>98</v>
      </c>
      <c r="C40" s="15"/>
      <c r="D40" s="15"/>
      <c r="E40" s="83"/>
      <c r="F40" s="83"/>
      <c r="H40" s="83"/>
    </row>
    <row r="41" spans="1:8" s="33" customFormat="1" ht="13.5" hidden="1" customHeight="1" outlineLevel="1" x14ac:dyDescent="0.2">
      <c r="A41" s="57"/>
      <c r="B41" s="15" t="s">
        <v>99</v>
      </c>
      <c r="C41" s="15"/>
      <c r="D41" s="15"/>
      <c r="E41" s="83"/>
      <c r="F41" s="83"/>
      <c r="H41" s="83"/>
    </row>
    <row r="42" spans="1:8" s="33" customFormat="1" ht="13.5" hidden="1" customHeight="1" outlineLevel="1" x14ac:dyDescent="0.2">
      <c r="A42" s="57"/>
      <c r="B42" s="92" t="s">
        <v>100</v>
      </c>
      <c r="C42" s="15"/>
      <c r="D42" s="15"/>
      <c r="E42" s="83"/>
      <c r="F42" s="83"/>
      <c r="H42" s="83"/>
    </row>
    <row r="43" spans="1:8" s="33" customFormat="1" ht="13.5" hidden="1" customHeight="1" outlineLevel="1" x14ac:dyDescent="0.2">
      <c r="A43" s="91" t="s">
        <v>101</v>
      </c>
      <c r="B43" s="92"/>
      <c r="C43" s="15"/>
      <c r="D43" s="15"/>
      <c r="E43" s="83"/>
      <c r="F43" s="83"/>
      <c r="H43" s="83"/>
    </row>
    <row r="44" spans="1:8" s="33" customFormat="1" ht="13.5" hidden="1" customHeight="1" outlineLevel="1" x14ac:dyDescent="0.2">
      <c r="A44" s="57"/>
      <c r="B44" s="15" t="s">
        <v>102</v>
      </c>
      <c r="C44" s="15"/>
      <c r="D44" s="15"/>
      <c r="E44" s="83"/>
      <c r="F44" s="83"/>
      <c r="H44" s="83"/>
    </row>
    <row r="45" spans="1:8" s="33" customFormat="1" ht="13.5" hidden="1" customHeight="1" outlineLevel="1" x14ac:dyDescent="0.2">
      <c r="A45" s="57"/>
      <c r="B45" s="15" t="s">
        <v>103</v>
      </c>
      <c r="C45" s="15"/>
      <c r="D45" s="15"/>
      <c r="E45" s="83"/>
      <c r="F45" s="83"/>
      <c r="H45" s="83"/>
    </row>
    <row r="46" spans="1:8" s="33" customFormat="1" ht="13.5" hidden="1" customHeight="1" outlineLevel="1" x14ac:dyDescent="0.2">
      <c r="A46" s="57"/>
      <c r="B46" s="15" t="s">
        <v>104</v>
      </c>
      <c r="C46" s="15"/>
      <c r="D46" s="15"/>
      <c r="E46" s="83"/>
      <c r="F46" s="83"/>
      <c r="H46" s="83"/>
    </row>
    <row r="47" spans="1:8" s="33" customFormat="1" ht="13.5" hidden="1" customHeight="1" outlineLevel="1" x14ac:dyDescent="0.2">
      <c r="A47" s="57"/>
      <c r="B47" s="92" t="s">
        <v>105</v>
      </c>
      <c r="C47" s="15"/>
      <c r="D47" s="15"/>
      <c r="E47" s="83"/>
      <c r="F47" s="83"/>
      <c r="H47" s="83"/>
    </row>
    <row r="48" spans="1:8" s="33" customFormat="1" ht="13.5" hidden="1" customHeight="1" outlineLevel="1" x14ac:dyDescent="0.2">
      <c r="A48" s="90" t="s">
        <v>106</v>
      </c>
      <c r="B48" s="15"/>
      <c r="C48" s="15"/>
      <c r="D48" s="15"/>
      <c r="E48" s="83"/>
      <c r="F48" s="83"/>
      <c r="H48" s="83"/>
    </row>
    <row r="49" spans="1:8" s="33" customFormat="1" ht="13.5" customHeight="1" collapsed="1" x14ac:dyDescent="0.2">
      <c r="A49" s="90"/>
      <c r="B49" s="15"/>
      <c r="C49" s="15"/>
      <c r="D49" s="15"/>
      <c r="E49" s="83"/>
      <c r="F49" s="83"/>
      <c r="H49" s="83"/>
    </row>
    <row r="50" spans="1:8" s="33" customFormat="1" ht="15" customHeight="1" x14ac:dyDescent="0.2">
      <c r="A50" s="186" t="s">
        <v>107</v>
      </c>
      <c r="B50" s="186"/>
      <c r="C50" s="186"/>
      <c r="D50" s="139"/>
      <c r="E50" s="93">
        <f>+E22+E36</f>
        <v>-55890329.480000012</v>
      </c>
      <c r="F50" s="93"/>
      <c r="H50" s="93">
        <f>+H22+H36</f>
        <v>-83637780.039999992</v>
      </c>
    </row>
    <row r="51" spans="1:8" s="33" customFormat="1" ht="15" customHeight="1" x14ac:dyDescent="0.2">
      <c r="A51" s="94" t="s">
        <v>108</v>
      </c>
      <c r="B51" s="95"/>
      <c r="C51" s="95"/>
      <c r="D51" s="95"/>
      <c r="E51" s="96">
        <v>272157528.18000001</v>
      </c>
      <c r="F51" s="96"/>
      <c r="H51" s="96">
        <v>299904978.74000001</v>
      </c>
    </row>
    <row r="52" spans="1:8" s="33" customFormat="1" ht="18.75" customHeight="1" x14ac:dyDescent="0.2">
      <c r="A52" s="15" t="s">
        <v>109</v>
      </c>
      <c r="B52" s="92"/>
      <c r="C52" s="92"/>
      <c r="D52" s="92"/>
      <c r="E52" s="97">
        <f>SUM(E50:E51)</f>
        <v>216267198.69999999</v>
      </c>
      <c r="F52" s="87"/>
      <c r="H52" s="97">
        <f>SUM(H50:H51)</f>
        <v>216267198.70000002</v>
      </c>
    </row>
    <row r="53" spans="1:8" s="33" customFormat="1" ht="15" customHeight="1" x14ac:dyDescent="0.2">
      <c r="A53" s="98" t="s">
        <v>70</v>
      </c>
      <c r="E53" s="136"/>
    </row>
    <row r="54" spans="1:8" s="33" customFormat="1" ht="15" customHeight="1" x14ac:dyDescent="0.2">
      <c r="A54" s="98"/>
      <c r="G54" s="136"/>
    </row>
    <row r="55" spans="1:8" s="33" customFormat="1" ht="15" customHeight="1" x14ac:dyDescent="0.2">
      <c r="A55" s="99"/>
    </row>
    <row r="56" spans="1:8" s="33" customFormat="1" ht="30.75" customHeight="1" x14ac:dyDescent="0.2">
      <c r="A56" s="158" t="s">
        <v>69</v>
      </c>
      <c r="B56" s="158"/>
      <c r="C56" s="158"/>
      <c r="D56" s="158"/>
      <c r="E56" s="158"/>
      <c r="F56" s="140"/>
    </row>
    <row r="57" spans="1:8" s="33" customFormat="1" ht="15" customHeight="1" x14ac:dyDescent="0.2">
      <c r="C57" s="100"/>
      <c r="D57" s="100"/>
      <c r="E57" s="100"/>
      <c r="F57" s="100"/>
    </row>
    <row r="58" spans="1:8" s="33" customFormat="1" ht="15" customHeight="1" x14ac:dyDescent="0.2"/>
    <row r="59" spans="1:8" s="33" customFormat="1" ht="15" customHeight="1" x14ac:dyDescent="0.2">
      <c r="E59" s="13"/>
      <c r="F59" s="13"/>
    </row>
    <row r="60" spans="1:8" s="33" customFormat="1" ht="15" customHeight="1" x14ac:dyDescent="0.2">
      <c r="B60" s="101" t="s">
        <v>59</v>
      </c>
      <c r="C60" s="102"/>
      <c r="D60" s="159" t="s">
        <v>121</v>
      </c>
      <c r="E60" s="159"/>
      <c r="F60" s="141"/>
    </row>
    <row r="61" spans="1:8" s="33" customFormat="1" ht="15" customHeight="1" x14ac:dyDescent="0.2">
      <c r="B61" s="103" t="s">
        <v>110</v>
      </c>
      <c r="C61" s="104"/>
      <c r="D61" s="160" t="s">
        <v>54</v>
      </c>
      <c r="E61" s="160"/>
      <c r="F61" s="142"/>
    </row>
    <row r="62" spans="1:8" s="33" customFormat="1" ht="15" customHeight="1" x14ac:dyDescent="0.2">
      <c r="C62" s="106"/>
      <c r="D62" s="106"/>
      <c r="E62" s="105"/>
      <c r="F62" s="105"/>
    </row>
    <row r="63" spans="1:8" s="33" customFormat="1" ht="15" customHeight="1" x14ac:dyDescent="0.2">
      <c r="C63" s="107"/>
      <c r="D63" s="107"/>
      <c r="E63" s="108"/>
      <c r="F63" s="108"/>
    </row>
    <row r="64" spans="1:8" s="33" customFormat="1" ht="15" customHeight="1" x14ac:dyDescent="0.2">
      <c r="C64" s="109"/>
      <c r="D64" s="109"/>
      <c r="E64" s="110"/>
      <c r="F64" s="110"/>
    </row>
    <row r="65" s="33" customFormat="1" ht="15" customHeight="1" x14ac:dyDescent="0.2"/>
    <row r="66" s="33" customFormat="1" ht="15" customHeight="1" x14ac:dyDescent="0.2"/>
    <row r="67" s="33" customFormat="1" ht="15" customHeight="1" x14ac:dyDescent="0.2"/>
    <row r="68" s="33" customFormat="1" ht="15" customHeight="1" x14ac:dyDescent="0.2"/>
    <row r="69" s="33" customFormat="1" ht="15" customHeight="1" x14ac:dyDescent="0.2"/>
    <row r="70" s="33" customFormat="1" ht="15" customHeight="1" x14ac:dyDescent="0.2"/>
    <row r="71" s="33" customFormat="1" ht="15" customHeight="1" x14ac:dyDescent="0.2"/>
    <row r="72" s="33" customFormat="1" ht="15" customHeight="1" x14ac:dyDescent="0.2"/>
    <row r="73" s="33" customFormat="1" ht="15" customHeight="1" x14ac:dyDescent="0.2"/>
    <row r="74" s="33" customFormat="1" ht="15" customHeight="1" x14ac:dyDescent="0.2"/>
  </sheetData>
  <mergeCells count="8">
    <mergeCell ref="D60:E60"/>
    <mergeCell ref="D61:E61"/>
    <mergeCell ref="A4:E4"/>
    <mergeCell ref="A5:E5"/>
    <mergeCell ref="A6:E6"/>
    <mergeCell ref="A7:E7"/>
    <mergeCell ref="A50:C50"/>
    <mergeCell ref="A56:E56"/>
  </mergeCells>
  <printOptions horizontalCentered="1"/>
  <pageMargins left="0.5" right="0.5" top="1.25" bottom="1" header="0.3" footer="0.2"/>
  <pageSetup paperSize="9" scale="85" orientation="portrait" horizontalDpi="300" verticalDpi="300" r:id="rId1"/>
  <headerFooter>
    <oddFooter xml:space="preserve">&amp;L&amp;"-,Italic"&amp;7Cash Flows
sef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Fund Util 2Q 2022 with Cont App</vt:lpstr>
      <vt:lpstr>Aging of CA 2Q_2022</vt:lpstr>
      <vt:lpstr>2Q CASH FLOW</vt:lpstr>
      <vt:lpstr>'2Q CASH FLOW'!Print_Area</vt:lpstr>
      <vt:lpstr>'Aging of CA 2Q_2022'!Print_Area</vt:lpstr>
      <vt:lpstr>'Fund Util 2Q 2022 with Cont App'!Print_Area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2022-07-25T02:40:57Z</dcterms:modified>
</cp:coreProperties>
</file>